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90" windowWidth="15120" windowHeight="5265" tabRatio="877" activeTab="2"/>
  </bookViews>
  <sheets>
    <sheet name="Balance Sheet" sheetId="3" r:id="rId1"/>
    <sheet name="Profit and Loss - Normal" sheetId="4" r:id="rId2"/>
    <sheet name="note 2" sheetId="66" r:id="rId3"/>
    <sheet name="notes" sheetId="67" r:id="rId4"/>
    <sheet name="grouping" sheetId="69" state="hidden" r:id="rId5"/>
    <sheet name="cash flow" sheetId="70" r:id="rId6"/>
  </sheets>
  <definedNames>
    <definedName name="___INDEX_SHEET___ASAP_Utilities">#REF!</definedName>
    <definedName name="Contents">#REF!</definedName>
    <definedName name="_xlnm.Print_Area" localSheetId="0">'Balance Sheet'!$A$1:$G$63</definedName>
    <definedName name="_xlnm.Print_Titles" localSheetId="4">grouping!$1:$5</definedName>
    <definedName name="_xlnm.Print_Titles" localSheetId="3">notes!$1:$2</definedName>
  </definedNames>
  <calcPr calcId="124519"/>
</workbook>
</file>

<file path=xl/calcChain.xml><?xml version="1.0" encoding="utf-8"?>
<calcChain xmlns="http://schemas.openxmlformats.org/spreadsheetml/2006/main">
  <c r="F51" i="3"/>
  <c r="F25"/>
  <c r="C33" i="67"/>
  <c r="C35" s="1"/>
  <c r="F39" i="3" s="1"/>
  <c r="D35" i="67"/>
  <c r="J8" i="3" l="1"/>
  <c r="A54" i="4"/>
  <c r="A49"/>
  <c r="A57"/>
  <c r="A58"/>
  <c r="F47" i="67" l="1"/>
  <c r="B43" i="70" l="1"/>
  <c r="F8" i="3"/>
  <c r="C56" i="67"/>
  <c r="D21" i="4" s="1"/>
  <c r="D23" s="1"/>
  <c r="D25" s="1"/>
  <c r="D29" s="1"/>
  <c r="D33" s="1"/>
  <c r="D38" s="1"/>
  <c r="C8" i="67" s="1"/>
  <c r="C26"/>
  <c r="F22" i="3" s="1"/>
  <c r="J22" s="1"/>
  <c r="C47" i="67"/>
  <c r="D42" i="4" l="1"/>
  <c r="D44" s="1"/>
  <c r="B9" i="70"/>
  <c r="C43"/>
  <c r="E26" i="67"/>
  <c r="C49" i="70"/>
  <c r="B26" l="1"/>
  <c r="B45" s="1"/>
  <c r="D56" i="67"/>
  <c r="E21" i="4" s="1"/>
  <c r="E23" s="1"/>
  <c r="E25" s="1"/>
  <c r="E29" s="1"/>
  <c r="E33" s="1"/>
  <c r="E38" s="1"/>
  <c r="E42" s="1"/>
  <c r="E44" s="1"/>
  <c r="C9" i="70" l="1"/>
  <c r="C26" s="1"/>
  <c r="C45" s="1"/>
  <c r="D8" i="67"/>
  <c r="D9" s="1"/>
  <c r="D11" s="1"/>
  <c r="G44"/>
  <c r="G47" s="1"/>
  <c r="H37" i="3" s="1"/>
  <c r="H22"/>
  <c r="E19" i="67"/>
  <c r="H14" i="3" s="1"/>
  <c r="G9" l="1"/>
  <c r="C7" i="67"/>
  <c r="C9" s="1"/>
  <c r="C11" s="1"/>
  <c r="F9" i="3" s="1"/>
  <c r="J9" s="1"/>
  <c r="E53" i="67"/>
  <c r="E56" s="1"/>
  <c r="F21" i="4" s="1"/>
  <c r="F23" s="1"/>
  <c r="F25" s="1"/>
  <c r="F29" s="1"/>
  <c r="F33" s="1"/>
  <c r="F38" s="1"/>
  <c r="E8" i="67" l="1"/>
  <c r="E9" s="1"/>
  <c r="E11" s="1"/>
  <c r="H9" i="3" s="1"/>
  <c r="F42" i="4"/>
  <c r="D19" i="67"/>
  <c r="G14" i="3" s="1"/>
  <c r="D26" i="67"/>
  <c r="G22" i="3" s="1"/>
  <c r="G25" l="1"/>
  <c r="E44" i="67"/>
  <c r="D47"/>
  <c r="B47"/>
  <c r="E47" l="1"/>
  <c r="G37" i="3" s="1"/>
  <c r="B19" i="69"/>
  <c r="B13"/>
  <c r="G51" i="3" l="1"/>
  <c r="G65" s="1"/>
  <c r="F37"/>
  <c r="D26" i="66"/>
  <c r="E24"/>
  <c r="E23"/>
  <c r="E18"/>
  <c r="H8" i="3" s="1"/>
  <c r="H25" s="1"/>
  <c r="C19" i="69"/>
  <c r="C13"/>
  <c r="J37" i="3" l="1"/>
  <c r="J51" s="1"/>
  <c r="E26" i="66"/>
  <c r="C24"/>
  <c r="B26"/>
  <c r="C23"/>
  <c r="C26" l="1"/>
  <c r="A2" i="67" l="1"/>
  <c r="C18" i="66" l="1"/>
  <c r="A1" i="4" l="1"/>
  <c r="A1" i="66" s="1"/>
  <c r="A1" i="67" s="1"/>
  <c r="A1" i="69" s="1"/>
  <c r="A1" i="70" s="1"/>
  <c r="C19" i="67" l="1"/>
  <c r="F14" i="3" s="1"/>
  <c r="F65" l="1"/>
  <c r="J14"/>
  <c r="J25" s="1"/>
</calcChain>
</file>

<file path=xl/sharedStrings.xml><?xml version="1.0" encoding="utf-8"?>
<sst xmlns="http://schemas.openxmlformats.org/spreadsheetml/2006/main" count="269" uniqueCount="184">
  <si>
    <t>EQUITY AND LIABILITIES</t>
  </si>
  <si>
    <t>Shareholders’ funds</t>
  </si>
  <si>
    <t xml:space="preserve">(a) Share capital </t>
  </si>
  <si>
    <t>(b) Reserves and surplus</t>
  </si>
  <si>
    <t>(c) Money received against share warrants</t>
  </si>
  <si>
    <t>Share application money pending allotment</t>
  </si>
  <si>
    <t>Non-current liabilities</t>
  </si>
  <si>
    <t>(a) Long-term borrowings</t>
  </si>
  <si>
    <t>(d) Long-term provisions</t>
  </si>
  <si>
    <t>Current liabilities</t>
  </si>
  <si>
    <t>(a) Short-term borrowings</t>
  </si>
  <si>
    <t>(b) Trade payables</t>
  </si>
  <si>
    <t>(c) Other current liabilities</t>
  </si>
  <si>
    <t>(d) Short-term provisions</t>
  </si>
  <si>
    <t>TOTAL</t>
  </si>
  <si>
    <t>B</t>
  </si>
  <si>
    <t>ASSETS</t>
  </si>
  <si>
    <t>Non-current assets</t>
  </si>
  <si>
    <t>(a) Fixed assets</t>
  </si>
  <si>
    <t>(i) Tangible assets</t>
  </si>
  <si>
    <t>(ii) Intangible assets</t>
  </si>
  <si>
    <t>(iii) Capital work-in-progress</t>
  </si>
  <si>
    <t>(iv) Intangible assets under development</t>
  </si>
  <si>
    <t>(v) Fixed assets held for sale</t>
  </si>
  <si>
    <t>(b) Non-current investments</t>
  </si>
  <si>
    <t>(d) Long-term loans and advances</t>
  </si>
  <si>
    <t>(e) Other non-current assets</t>
  </si>
  <si>
    <t>Current assets</t>
  </si>
  <si>
    <t>(a) Current investments</t>
  </si>
  <si>
    <t>(b) Inventories</t>
  </si>
  <si>
    <t>(c) Trade receivables</t>
  </si>
  <si>
    <t>(e) Short-term loans and advances</t>
  </si>
  <si>
    <t>(f) Other current assets</t>
  </si>
  <si>
    <t xml:space="preserve">In terms of our report attached. </t>
  </si>
  <si>
    <t>Chartered Accountants</t>
  </si>
  <si>
    <t xml:space="preserve"> </t>
  </si>
  <si>
    <t>Less: Excise duty</t>
  </si>
  <si>
    <t>Other income</t>
  </si>
  <si>
    <t>Total revenue (1+2)</t>
  </si>
  <si>
    <t>Expenses</t>
  </si>
  <si>
    <t>(a) Cost of materials consumed</t>
  </si>
  <si>
    <t>(b) Purchases of stock-in-trade</t>
  </si>
  <si>
    <t>(c) Changes in inventories of finished goods, work-in-progress and stock-in-trade</t>
  </si>
  <si>
    <t>(d) Employee benefits expense</t>
  </si>
  <si>
    <t>(e) Finance costs</t>
  </si>
  <si>
    <t>(f) Depreciation and amortisation expense</t>
  </si>
  <si>
    <t>(g) Other expenses</t>
  </si>
  <si>
    <t>Total expenses</t>
  </si>
  <si>
    <t>Exceptional items</t>
  </si>
  <si>
    <t>Extraordinary items</t>
  </si>
  <si>
    <t>Tax expense:</t>
  </si>
  <si>
    <t>(a) Basic</t>
  </si>
  <si>
    <t>(b) Diluted</t>
  </si>
  <si>
    <t>In terms of our report attached.</t>
  </si>
  <si>
    <t>Total</t>
  </si>
  <si>
    <t>(a) Authorised</t>
  </si>
  <si>
    <t>(c) Subscribed and fully paid up</t>
  </si>
  <si>
    <t>Unsecured</t>
  </si>
  <si>
    <t>Amount</t>
  </si>
  <si>
    <t>Number of shares</t>
  </si>
  <si>
    <t>(i) Continuing operations</t>
  </si>
  <si>
    <t>(d) Cash and cash equivalents</t>
  </si>
  <si>
    <t xml:space="preserve">(c) Other long-term liabilities </t>
  </si>
  <si>
    <t>(b) Deferred tax liabilities (net)</t>
  </si>
  <si>
    <t>(c) Deferred tax assets (net)</t>
  </si>
  <si>
    <t>Revenue from operations (gross)</t>
  </si>
  <si>
    <t>Revenue from operations (net)</t>
  </si>
  <si>
    <t>PARTICULAR</t>
  </si>
  <si>
    <t>Trade Payable</t>
  </si>
  <si>
    <t>Qty</t>
  </si>
  <si>
    <t>Total(10)</t>
  </si>
  <si>
    <t>Place : Mumbai</t>
  </si>
  <si>
    <t/>
  </si>
  <si>
    <t>Audit Fees</t>
  </si>
  <si>
    <t>Notes No.</t>
  </si>
  <si>
    <t xml:space="preserve">(b) Issued </t>
  </si>
  <si>
    <t>Fees and Taxes</t>
  </si>
  <si>
    <t>Mem.No.047327</t>
  </si>
  <si>
    <t>For G.C.Patel &amp; Co.</t>
  </si>
  <si>
    <t>Partner</t>
  </si>
  <si>
    <t>From Related parties and others</t>
  </si>
  <si>
    <t>Other Loans and Advance</t>
  </si>
  <si>
    <t>Leena Doshi</t>
  </si>
  <si>
    <t>Mentor Capitalist Chambers Private Limited</t>
  </si>
  <si>
    <t>Atcomaart Services Limited</t>
  </si>
  <si>
    <t>AMOUNT</t>
  </si>
  <si>
    <t>Preliminary Exp.written off</t>
  </si>
  <si>
    <t>Vaarad Ventures Limited</t>
  </si>
  <si>
    <t>G.C.Patel &amp; Co</t>
  </si>
  <si>
    <t>GROUPING OF FINANCIAL STATEMENTS</t>
  </si>
  <si>
    <t xml:space="preserve">Significant Accounting Policies </t>
  </si>
  <si>
    <t>Reconciliation of the number of shares outstanding at the beginning and at the end of the reporting period</t>
  </si>
  <si>
    <t>At the Beginning of period</t>
  </si>
  <si>
    <t>Add:- Issued during the year</t>
  </si>
  <si>
    <t>Less:- Brought Back during the year</t>
  </si>
  <si>
    <t>Outstanding at the end of period</t>
  </si>
  <si>
    <t>Details of each shareholder holding more than 5% shares:</t>
  </si>
  <si>
    <t>Name of Shareholder</t>
  </si>
  <si>
    <t>%</t>
  </si>
  <si>
    <t>Profit and Loss during the year</t>
  </si>
  <si>
    <t>Closing Balance of Profit and Loss</t>
  </si>
  <si>
    <t xml:space="preserve">Significant  Accounting Policies </t>
  </si>
  <si>
    <t>Earnings per share (of Rs.1 Each)</t>
  </si>
  <si>
    <t>Note No. "3":- RESERVES AND SURPLUS</t>
  </si>
  <si>
    <t>Note No. "2":- SHARE CAPITAL</t>
  </si>
  <si>
    <t>FRN:113693W</t>
  </si>
  <si>
    <t xml:space="preserve">CASH FLOW STATEMENT </t>
  </si>
  <si>
    <t>CASH FLOW FROM OPERATING ACTIVITIES</t>
  </si>
  <si>
    <t>Profit Before Tax</t>
  </si>
  <si>
    <t xml:space="preserve">Adjustments </t>
  </si>
  <si>
    <t>Depreciation</t>
  </si>
  <si>
    <t>Changes in assets and liabilities</t>
  </si>
  <si>
    <t>Inventories</t>
  </si>
  <si>
    <t>Trade &amp; other Receivables</t>
  </si>
  <si>
    <t>Trade payable &amp; Provisions</t>
  </si>
  <si>
    <t>Other Current Assets</t>
  </si>
  <si>
    <t>Loans &amp; Advances</t>
  </si>
  <si>
    <t>Extra ordinary Items</t>
  </si>
  <si>
    <t>Prior Years Expenses Written off</t>
  </si>
  <si>
    <t>Taxation for the year</t>
  </si>
  <si>
    <t>Income tax  and Deffered Tax</t>
  </si>
  <si>
    <t>Net Cash Generated from Operating Activities(A)</t>
  </si>
  <si>
    <t>CASH FLOW FROM INVESTING ACTIVITIES</t>
  </si>
  <si>
    <t>Purchase of Fixed Assets</t>
  </si>
  <si>
    <t>Capital WIP Tranferred</t>
  </si>
  <si>
    <t>Sale of Fixed Assets</t>
  </si>
  <si>
    <t>Net Cash Generated from Investing Activities(B)</t>
  </si>
  <si>
    <t>CASH FLOW FROM FINANCING ACTIVITIES</t>
  </si>
  <si>
    <t>Proceeds to issue of shares</t>
  </si>
  <si>
    <t>Securities premium received</t>
  </si>
  <si>
    <t>Net Cash Generated from Financing Activities('C)</t>
  </si>
  <si>
    <t>Net Cash flow (A+B+C)</t>
  </si>
  <si>
    <t>Opening balance of Cash &amp; Cash Equivalents</t>
  </si>
  <si>
    <t>Closing balance of Cash &amp; Cash Equivalents</t>
  </si>
  <si>
    <t>Net Cash &amp; Cash Equivalents  for the year</t>
  </si>
  <si>
    <t>Note:-</t>
  </si>
  <si>
    <t>1.Previous Years figures have been re-grouped/re-arranged wherever necessary.</t>
  </si>
  <si>
    <t>Proceeds from  Loan</t>
  </si>
  <si>
    <t xml:space="preserve"> Director</t>
  </si>
  <si>
    <t>Vikram Doshi</t>
  </si>
  <si>
    <t xml:space="preserve">For and on behalf of the Board of Directors </t>
  </si>
  <si>
    <t>1,00,000 Equity shares of Rs.1 each with voting rights</t>
  </si>
  <si>
    <t>Opening Balance of Profit and Loss</t>
  </si>
  <si>
    <t>Particulars</t>
  </si>
  <si>
    <t xml:space="preserve">Quoted </t>
  </si>
  <si>
    <t xml:space="preserve">Unquoted </t>
  </si>
  <si>
    <t>Unquoted</t>
  </si>
  <si>
    <t>Investment(at Cost)</t>
  </si>
  <si>
    <t>Notes No. "6":-  NON-CURRENT INVESTMENTS</t>
  </si>
  <si>
    <t>Assets Resolution Services India Pvt. Ltd.</t>
  </si>
  <si>
    <t>10,000 (Nil) equity shares of Rs.10/- each</t>
  </si>
  <si>
    <t>Long Term Borrowing</t>
  </si>
  <si>
    <t>Non-Current Investments</t>
  </si>
  <si>
    <t>G.C.Patel</t>
  </si>
  <si>
    <t>From director</t>
  </si>
  <si>
    <t>Sanjay Nimbalkar</t>
  </si>
  <si>
    <t>AS AT 31.3.2015</t>
  </si>
  <si>
    <t>Mahendra Sanghvi</t>
  </si>
  <si>
    <t>Note No. "4":LONG TERM BORROWING</t>
  </si>
  <si>
    <t>loss in shares</t>
  </si>
  <si>
    <t>other current liabilities</t>
  </si>
  <si>
    <t>Note No. "5":-OTHER CURRENT LIABILITIES</t>
  </si>
  <si>
    <t>Other Liabilities</t>
  </si>
  <si>
    <t>Director</t>
  </si>
  <si>
    <t>Note No. "7":- OTHER EXPENSES</t>
  </si>
  <si>
    <t xml:space="preserve">Sanjay Nimbalkar </t>
  </si>
  <si>
    <r>
      <t xml:space="preserve">Profit / (Loss) before tax  (7 </t>
    </r>
    <r>
      <rPr>
        <u/>
        <sz val="11"/>
        <rFont val="Times New Roman"/>
        <family val="1"/>
      </rPr>
      <t>+</t>
    </r>
    <r>
      <rPr>
        <sz val="11"/>
        <rFont val="Times New Roman"/>
        <family val="1"/>
      </rPr>
      <t xml:space="preserve"> 8)</t>
    </r>
  </si>
  <si>
    <r>
      <t xml:space="preserve">Profit / (Loss) for the year(9 </t>
    </r>
    <r>
      <rPr>
        <u/>
        <sz val="11"/>
        <rFont val="Times New Roman"/>
        <family val="1"/>
      </rPr>
      <t>+</t>
    </r>
    <r>
      <rPr>
        <sz val="11"/>
        <rFont val="Times New Roman"/>
        <family val="1"/>
      </rPr>
      <t>10)</t>
    </r>
  </si>
  <si>
    <t>items and tax (3 - 4)</t>
  </si>
  <si>
    <t xml:space="preserve">Profit / (Loss) before exceptional and extraordinary </t>
  </si>
  <si>
    <t>tax  (5 + 6)</t>
  </si>
  <si>
    <t xml:space="preserve">Profit / (Loss) before extraordinary items &amp; </t>
  </si>
  <si>
    <t>Directors</t>
  </si>
  <si>
    <t>For and on behalf of the Board of</t>
  </si>
  <si>
    <t>AS AT 31.3.2018</t>
  </si>
  <si>
    <t>Date : 31/08/2018</t>
  </si>
  <si>
    <t>Date :31/08/2018</t>
  </si>
  <si>
    <t>AS AT 31.3.2019</t>
  </si>
  <si>
    <t>BALANCE SHEET AS AT 31ST MARCH, 2019</t>
  </si>
  <si>
    <t>STATEMENT OF PROFIT AND LOSS AS AT 31ST MARCH, 2019</t>
  </si>
  <si>
    <t>NOTES TO FINANCIAL STATEMENTS AS AT 31ST MARCH,2019</t>
  </si>
  <si>
    <t>AS AT 31.03.2019</t>
  </si>
  <si>
    <t>Note No. "5":-LONG TERM LOAN &amp; ADVANCES</t>
  </si>
  <si>
    <t xml:space="preserve">Loan &amp; Advances 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</si>
</sst>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 * #,##0.00_ ;_ * \-#,##0.00_ ;_ * &quot;-&quot;??_ ;_ @_ "/>
    <numFmt numFmtId="165" formatCode="_(* #,##0_);_(* \(#,##0\);_(* &quot;-&quot;??_);_(@_)"/>
    <numFmt numFmtId="166" formatCode="_ * #,##0_ ;_ * \-#,##0_ ;_ * &quot;-&quot;??_ ;_ @_ 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9"/>
      <color theme="1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name val="Book Antiqua"/>
      <family val="1"/>
    </font>
    <font>
      <b/>
      <sz val="10"/>
      <name val="Bell MT"/>
      <family val="1"/>
    </font>
    <font>
      <sz val="9"/>
      <name val="Book Antiqua"/>
      <family val="1"/>
    </font>
    <font>
      <b/>
      <sz val="9"/>
      <name val="Book Antiqua"/>
      <family val="1"/>
    </font>
    <font>
      <sz val="11"/>
      <name val="Book Antiqua"/>
      <family val="1"/>
    </font>
    <font>
      <sz val="11"/>
      <color theme="0"/>
      <name val="Times New Roman"/>
      <family val="1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b/>
      <sz val="11"/>
      <color theme="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/>
      <sz val="1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u/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164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  <xf numFmtId="9" fontId="2" fillId="0" borderId="0" applyFont="0" applyFill="0" applyBorder="0" applyAlignment="0" applyProtection="0"/>
  </cellStyleXfs>
  <cellXfs count="343">
    <xf numFmtId="0" fontId="0" fillId="0" borderId="0" xfId="0"/>
    <xf numFmtId="166" fontId="9" fillId="0" borderId="0" xfId="1" applyNumberFormat="1" applyFont="1" applyFill="1" applyBorder="1" applyAlignment="1">
      <alignment vertical="top"/>
    </xf>
    <xf numFmtId="166" fontId="9" fillId="0" borderId="0" xfId="1" applyNumberFormat="1" applyFont="1" applyFill="1" applyBorder="1" applyAlignment="1" applyProtection="1">
      <alignment vertical="top"/>
    </xf>
    <xf numFmtId="166" fontId="11" fillId="0" borderId="0" xfId="1" applyNumberFormat="1" applyFont="1" applyFill="1" applyBorder="1" applyAlignment="1" applyProtection="1">
      <alignment horizontal="center" vertical="top"/>
    </xf>
    <xf numFmtId="166" fontId="11" fillId="0" borderId="0" xfId="1" applyNumberFormat="1" applyFont="1" applyFill="1" applyBorder="1" applyAlignment="1" applyProtection="1">
      <alignment vertical="top"/>
    </xf>
    <xf numFmtId="166" fontId="9" fillId="0" borderId="0" xfId="1" applyNumberFormat="1" applyFont="1" applyFill="1" applyBorder="1" applyAlignment="1">
      <alignment horizontal="center" vertical="top"/>
    </xf>
    <xf numFmtId="166" fontId="11" fillId="0" borderId="0" xfId="1" applyNumberFormat="1" applyFont="1" applyFill="1" applyBorder="1" applyAlignment="1">
      <alignment vertical="top"/>
    </xf>
    <xf numFmtId="166" fontId="7" fillId="0" borderId="0" xfId="1" applyNumberFormat="1" applyFont="1" applyBorder="1"/>
    <xf numFmtId="166" fontId="8" fillId="0" borderId="0" xfId="1" applyNumberFormat="1" applyFont="1" applyBorder="1"/>
    <xf numFmtId="166" fontId="5" fillId="0" borderId="0" xfId="1" applyNumberFormat="1" applyFont="1" applyBorder="1" applyAlignment="1">
      <alignment vertical="top"/>
    </xf>
    <xf numFmtId="166" fontId="5" fillId="0" borderId="0" xfId="1" applyNumberFormat="1" applyFont="1" applyBorder="1" applyAlignment="1">
      <alignment horizontal="right" vertical="top"/>
    </xf>
    <xf numFmtId="49" fontId="13" fillId="0" borderId="0" xfId="0" applyNumberFormat="1" applyFont="1" applyBorder="1" applyAlignment="1">
      <alignment vertical="top"/>
    </xf>
    <xf numFmtId="166" fontId="13" fillId="0" borderId="0" xfId="1" applyNumberFormat="1" applyFont="1" applyBorder="1" applyAlignment="1">
      <alignment horizontal="right" vertical="top"/>
    </xf>
    <xf numFmtId="166" fontId="6" fillId="0" borderId="0" xfId="1" applyNumberFormat="1" applyFont="1" applyBorder="1" applyAlignment="1">
      <alignment vertical="top"/>
    </xf>
    <xf numFmtId="166" fontId="7" fillId="0" borderId="4" xfId="1" applyNumberFormat="1" applyFont="1" applyBorder="1"/>
    <xf numFmtId="166" fontId="9" fillId="0" borderId="0" xfId="1" applyNumberFormat="1" applyFont="1" applyFill="1" applyBorder="1"/>
    <xf numFmtId="166" fontId="11" fillId="0" borderId="0" xfId="1" applyNumberFormat="1" applyFont="1" applyFill="1" applyBorder="1" applyAlignment="1">
      <alignment horizontal="justify" vertical="top"/>
    </xf>
    <xf numFmtId="0" fontId="12" fillId="0" borderId="0" xfId="0" applyFont="1" applyFill="1" applyBorder="1"/>
    <xf numFmtId="165" fontId="12" fillId="0" borderId="0" xfId="0" applyNumberFormat="1" applyFont="1" applyFill="1" applyBorder="1"/>
    <xf numFmtId="166" fontId="14" fillId="0" borderId="0" xfId="1" applyNumberFormat="1" applyFont="1" applyFill="1" applyBorder="1"/>
    <xf numFmtId="0" fontId="15" fillId="0" borderId="0" xfId="0" applyFont="1" applyFill="1" applyBorder="1"/>
    <xf numFmtId="166" fontId="15" fillId="0" borderId="0" xfId="0" applyNumberFormat="1" applyFont="1" applyFill="1" applyBorder="1"/>
    <xf numFmtId="0" fontId="11" fillId="0" borderId="0" xfId="0" applyFont="1" applyFill="1" applyBorder="1" applyAlignment="1">
      <alignment horizontal="left"/>
    </xf>
    <xf numFmtId="166" fontId="9" fillId="0" borderId="0" xfId="1" applyNumberFormat="1" applyFont="1" applyFill="1" applyBorder="1" applyAlignment="1" applyProtection="1">
      <alignment horizontal="center" vertical="top"/>
    </xf>
    <xf numFmtId="166" fontId="17" fillId="0" borderId="0" xfId="1" applyNumberFormat="1" applyFont="1" applyBorder="1"/>
    <xf numFmtId="166" fontId="16" fillId="0" borderId="14" xfId="1" applyNumberFormat="1" applyFont="1" applyBorder="1"/>
    <xf numFmtId="166" fontId="16" fillId="0" borderId="13" xfId="1" applyNumberFormat="1" applyFont="1" applyBorder="1" applyAlignment="1">
      <alignment horizontal="right"/>
    </xf>
    <xf numFmtId="166" fontId="16" fillId="0" borderId="15" xfId="1" applyNumberFormat="1" applyFont="1" applyBorder="1" applyAlignment="1">
      <alignment horizontal="right"/>
    </xf>
    <xf numFmtId="166" fontId="18" fillId="0" borderId="6" xfId="1" applyNumberFormat="1" applyFont="1" applyBorder="1" applyAlignment="1">
      <alignment vertical="top"/>
    </xf>
    <xf numFmtId="0" fontId="18" fillId="0" borderId="8" xfId="1" applyNumberFormat="1" applyFont="1" applyBorder="1" applyAlignment="1">
      <alignment horizontal="right" vertical="top"/>
    </xf>
    <xf numFmtId="0" fontId="18" fillId="0" borderId="9" xfId="1" applyNumberFormat="1" applyFont="1" applyBorder="1" applyAlignment="1">
      <alignment horizontal="right" vertical="top"/>
    </xf>
    <xf numFmtId="166" fontId="19" fillId="0" borderId="6" xfId="1" applyNumberFormat="1" applyFont="1" applyBorder="1" applyAlignment="1">
      <alignment vertical="top"/>
    </xf>
    <xf numFmtId="166" fontId="18" fillId="0" borderId="8" xfId="1" applyNumberFormat="1" applyFont="1" applyBorder="1" applyAlignment="1">
      <alignment horizontal="right" vertical="top"/>
    </xf>
    <xf numFmtId="166" fontId="18" fillId="0" borderId="9" xfId="1" applyNumberFormat="1" applyFont="1" applyBorder="1" applyAlignment="1">
      <alignment horizontal="right" vertical="top"/>
    </xf>
    <xf numFmtId="166" fontId="19" fillId="0" borderId="18" xfId="1" applyNumberFormat="1" applyFont="1" applyBorder="1" applyAlignment="1">
      <alignment horizontal="right" vertical="top"/>
    </xf>
    <xf numFmtId="166" fontId="19" fillId="0" borderId="17" xfId="1" applyNumberFormat="1" applyFont="1" applyBorder="1" applyAlignment="1">
      <alignment horizontal="right" vertical="top"/>
    </xf>
    <xf numFmtId="166" fontId="19" fillId="0" borderId="8" xfId="1" applyNumberFormat="1" applyFont="1" applyBorder="1" applyAlignment="1">
      <alignment horizontal="right" vertical="top"/>
    </xf>
    <xf numFmtId="166" fontId="19" fillId="0" borderId="9" xfId="1" applyNumberFormat="1" applyFont="1" applyBorder="1" applyAlignment="1">
      <alignment horizontal="right" vertical="top"/>
    </xf>
    <xf numFmtId="166" fontId="20" fillId="0" borderId="8" xfId="1" applyNumberFormat="1" applyFont="1" applyBorder="1"/>
    <xf numFmtId="166" fontId="20" fillId="0" borderId="9" xfId="1" applyNumberFormat="1" applyFont="1" applyBorder="1"/>
    <xf numFmtId="166" fontId="18" fillId="0" borderId="10" xfId="1" applyNumberFormat="1" applyFont="1" applyBorder="1" applyAlignment="1">
      <alignment vertical="top"/>
    </xf>
    <xf numFmtId="166" fontId="19" fillId="0" borderId="16" xfId="1" applyNumberFormat="1" applyFont="1" applyBorder="1" applyAlignment="1">
      <alignment horizontal="right" vertical="top"/>
    </xf>
    <xf numFmtId="166" fontId="19" fillId="0" borderId="11" xfId="1" applyNumberFormat="1" applyFont="1" applyBorder="1" applyAlignment="1">
      <alignment horizontal="right" vertical="top"/>
    </xf>
    <xf numFmtId="166" fontId="11" fillId="0" borderId="0" xfId="1" applyNumberFormat="1" applyFont="1" applyFill="1" applyBorder="1" applyAlignment="1" applyProtection="1">
      <alignment horizontal="left" vertical="top"/>
    </xf>
    <xf numFmtId="166" fontId="9" fillId="0" borderId="0" xfId="1" applyNumberFormat="1" applyFont="1" applyFill="1" applyBorder="1" applyAlignment="1" applyProtection="1">
      <alignment horizontal="left" vertical="top"/>
    </xf>
    <xf numFmtId="166" fontId="11" fillId="2" borderId="0" xfId="1" applyNumberFormat="1" applyFont="1" applyFill="1" applyBorder="1" applyAlignment="1">
      <alignment vertical="top"/>
    </xf>
    <xf numFmtId="166" fontId="9" fillId="2" borderId="9" xfId="1" applyNumberFormat="1" applyFont="1" applyFill="1" applyBorder="1" applyAlignment="1">
      <alignment vertical="top"/>
    </xf>
    <xf numFmtId="166" fontId="11" fillId="2" borderId="8" xfId="1" applyNumberFormat="1" applyFont="1" applyFill="1" applyBorder="1" applyAlignment="1">
      <alignment vertical="top"/>
    </xf>
    <xf numFmtId="166" fontId="9" fillId="2" borderId="0" xfId="1" applyNumberFormat="1" applyFont="1" applyFill="1" applyBorder="1" applyAlignment="1">
      <alignment vertical="top"/>
    </xf>
    <xf numFmtId="166" fontId="9" fillId="2" borderId="0" xfId="1" applyNumberFormat="1" applyFont="1" applyFill="1" applyBorder="1" applyAlignment="1" applyProtection="1">
      <alignment vertical="top"/>
    </xf>
    <xf numFmtId="166" fontId="10" fillId="2" borderId="0" xfId="1" applyNumberFormat="1" applyFont="1" applyFill="1" applyBorder="1" applyAlignment="1" applyProtection="1">
      <alignment vertical="top"/>
    </xf>
    <xf numFmtId="166" fontId="10" fillId="2" borderId="5" xfId="1" applyNumberFormat="1" applyFont="1" applyFill="1" applyBorder="1" applyAlignment="1">
      <alignment horizontal="center" vertical="center"/>
    </xf>
    <xf numFmtId="166" fontId="9" fillId="3" borderId="0" xfId="1" applyNumberFormat="1" applyFont="1" applyFill="1" applyBorder="1" applyAlignment="1">
      <alignment vertical="top"/>
    </xf>
    <xf numFmtId="37" fontId="11" fillId="2" borderId="9" xfId="1" applyNumberFormat="1" applyFont="1" applyFill="1" applyBorder="1" applyAlignment="1">
      <alignment vertical="top"/>
    </xf>
    <xf numFmtId="166" fontId="11" fillId="2" borderId="12" xfId="1" applyNumberFormat="1" applyFont="1" applyFill="1" applyBorder="1" applyAlignment="1">
      <alignment vertical="top"/>
    </xf>
    <xf numFmtId="166" fontId="9" fillId="0" borderId="0" xfId="1" applyNumberFormat="1" applyFont="1" applyFill="1" applyBorder="1" applyAlignment="1">
      <alignment vertical="top"/>
    </xf>
    <xf numFmtId="166" fontId="11" fillId="2" borderId="9" xfId="1" applyNumberFormat="1" applyFont="1" applyFill="1" applyBorder="1" applyAlignment="1">
      <alignment vertical="top"/>
    </xf>
    <xf numFmtId="166" fontId="11" fillId="2" borderId="15" xfId="1" applyNumberFormat="1" applyFont="1" applyFill="1" applyBorder="1" applyAlignment="1">
      <alignment vertical="top"/>
    </xf>
    <xf numFmtId="166" fontId="18" fillId="3" borderId="8" xfId="1" applyNumberFormat="1" applyFont="1" applyFill="1" applyBorder="1" applyAlignment="1">
      <alignment horizontal="right" vertical="top"/>
    </xf>
    <xf numFmtId="166" fontId="18" fillId="3" borderId="9" xfId="1" applyNumberFormat="1" applyFont="1" applyFill="1" applyBorder="1" applyAlignment="1">
      <alignment horizontal="right" vertical="top"/>
    </xf>
    <xf numFmtId="166" fontId="11" fillId="0" borderId="0" xfId="1" applyNumberFormat="1" applyFont="1" applyFill="1" applyBorder="1" applyAlignment="1">
      <alignment vertical="top"/>
    </xf>
    <xf numFmtId="166" fontId="9" fillId="0" borderId="0" xfId="1" applyNumberFormat="1" applyFont="1" applyFill="1" applyBorder="1"/>
    <xf numFmtId="166" fontId="10" fillId="0" borderId="0" xfId="1" applyNumberFormat="1" applyFont="1" applyFill="1" applyBorder="1"/>
    <xf numFmtId="0" fontId="12" fillId="0" borderId="0" xfId="0" applyFont="1" applyFill="1" applyBorder="1"/>
    <xf numFmtId="166" fontId="10" fillId="0" borderId="5" xfId="1" applyNumberFormat="1" applyFont="1" applyFill="1" applyBorder="1" applyAlignment="1">
      <alignment horizontal="center" vertical="center"/>
    </xf>
    <xf numFmtId="166" fontId="10" fillId="0" borderId="1" xfId="1" applyNumberFormat="1" applyFont="1" applyFill="1" applyBorder="1"/>
    <xf numFmtId="0" fontId="10" fillId="0" borderId="0" xfId="0" applyFont="1" applyFill="1" applyBorder="1"/>
    <xf numFmtId="166" fontId="10" fillId="0" borderId="7" xfId="1" applyNumberFormat="1" applyFont="1" applyFill="1" applyBorder="1" applyAlignment="1">
      <alignment horizontal="center" vertical="center"/>
    </xf>
    <xf numFmtId="0" fontId="12" fillId="0" borderId="3" xfId="0" applyFont="1" applyFill="1" applyBorder="1"/>
    <xf numFmtId="166" fontId="10" fillId="0" borderId="6" xfId="1" applyNumberFormat="1" applyFont="1" applyFill="1" applyBorder="1" applyAlignment="1">
      <alignment horizontal="center" vertical="center"/>
    </xf>
    <xf numFmtId="166" fontId="10" fillId="0" borderId="8" xfId="1" applyNumberFormat="1" applyFont="1" applyFill="1" applyBorder="1" applyAlignment="1">
      <alignment horizontal="center" vertical="center"/>
    </xf>
    <xf numFmtId="166" fontId="11" fillId="2" borderId="6" xfId="1" applyNumberFormat="1" applyFont="1" applyFill="1" applyBorder="1" applyAlignment="1">
      <alignment vertical="top"/>
    </xf>
    <xf numFmtId="37" fontId="11" fillId="2" borderId="6" xfId="1" applyNumberFormat="1" applyFont="1" applyFill="1" applyBorder="1" applyAlignment="1">
      <alignment vertical="top"/>
    </xf>
    <xf numFmtId="166" fontId="11" fillId="2" borderId="13" xfId="1" applyNumberFormat="1" applyFont="1" applyFill="1" applyBorder="1" applyAlignment="1">
      <alignment vertical="top"/>
    </xf>
    <xf numFmtId="37" fontId="11" fillId="2" borderId="8" xfId="1" applyNumberFormat="1" applyFont="1" applyFill="1" applyBorder="1" applyAlignment="1">
      <alignment vertical="top"/>
    </xf>
    <xf numFmtId="39" fontId="11" fillId="2" borderId="8" xfId="1" applyNumberFormat="1" applyFont="1" applyFill="1" applyBorder="1" applyAlignment="1">
      <alignment vertical="top"/>
    </xf>
    <xf numFmtId="166" fontId="11" fillId="2" borderId="11" xfId="1" applyNumberFormat="1" applyFont="1" applyFill="1" applyBorder="1" applyAlignment="1">
      <alignment vertical="top" wrapText="1"/>
    </xf>
    <xf numFmtId="166" fontId="9" fillId="2" borderId="7" xfId="1" applyNumberFormat="1" applyFont="1" applyFill="1" applyBorder="1" applyAlignment="1">
      <alignment vertical="top"/>
    </xf>
    <xf numFmtId="166" fontId="10" fillId="2" borderId="12" xfId="1" applyNumberFormat="1" applyFont="1" applyFill="1" applyBorder="1" applyAlignment="1">
      <alignment horizontal="center" vertical="center"/>
    </xf>
    <xf numFmtId="166" fontId="9" fillId="2" borderId="9" xfId="1" applyNumberFormat="1" applyFont="1" applyFill="1" applyBorder="1" applyAlignment="1" applyProtection="1">
      <alignment horizontal="center" vertical="top"/>
    </xf>
    <xf numFmtId="166" fontId="9" fillId="2" borderId="15" xfId="1" applyNumberFormat="1" applyFont="1" applyFill="1" applyBorder="1" applyAlignment="1">
      <alignment vertical="top"/>
    </xf>
    <xf numFmtId="166" fontId="9" fillId="2" borderId="9" xfId="1" applyNumberFormat="1" applyFont="1" applyFill="1" applyBorder="1" applyAlignment="1" applyProtection="1">
      <alignment vertical="top"/>
    </xf>
    <xf numFmtId="166" fontId="11" fillId="2" borderId="9" xfId="1" applyNumberFormat="1" applyFont="1" applyFill="1" applyBorder="1" applyAlignment="1" applyProtection="1">
      <alignment horizontal="center" vertical="top"/>
    </xf>
    <xf numFmtId="166" fontId="11" fillId="2" borderId="9" xfId="1" applyNumberFormat="1" applyFont="1" applyFill="1" applyBorder="1" applyAlignment="1" applyProtection="1">
      <alignment horizontal="left" vertical="top"/>
    </xf>
    <xf numFmtId="166" fontId="11" fillId="2" borderId="9" xfId="1" applyNumberFormat="1" applyFont="1" applyFill="1" applyBorder="1" applyAlignment="1" applyProtection="1">
      <alignment vertical="top"/>
    </xf>
    <xf numFmtId="166" fontId="9" fillId="2" borderId="11" xfId="1" applyNumberFormat="1" applyFont="1" applyFill="1" applyBorder="1" applyAlignment="1">
      <alignment vertical="top"/>
    </xf>
    <xf numFmtId="166" fontId="10" fillId="2" borderId="7" xfId="1" applyNumberFormat="1" applyFont="1" applyFill="1" applyBorder="1" applyAlignment="1">
      <alignment horizontal="center" vertical="center"/>
    </xf>
    <xf numFmtId="166" fontId="11" fillId="2" borderId="9" xfId="1" applyNumberFormat="1" applyFont="1" applyFill="1" applyBorder="1" applyAlignment="1" applyProtection="1">
      <alignment horizontal="left" vertical="top" wrapText="1"/>
    </xf>
    <xf numFmtId="166" fontId="10" fillId="2" borderId="12" xfId="1" applyNumberFormat="1" applyFont="1" applyFill="1" applyBorder="1"/>
    <xf numFmtId="0" fontId="12" fillId="2" borderId="6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center"/>
    </xf>
    <xf numFmtId="0" fontId="10" fillId="2" borderId="8" xfId="0" applyFont="1" applyFill="1" applyBorder="1"/>
    <xf numFmtId="0" fontId="12" fillId="2" borderId="6" xfId="0" applyFont="1" applyFill="1" applyBorder="1"/>
    <xf numFmtId="0" fontId="12" fillId="2" borderId="0" xfId="0" applyFont="1" applyFill="1" applyBorder="1"/>
    <xf numFmtId="0" fontId="10" fillId="2" borderId="0" xfId="0" applyFont="1" applyFill="1" applyBorder="1"/>
    <xf numFmtId="166" fontId="10" fillId="2" borderId="1" xfId="1" applyNumberFormat="1" applyFont="1" applyFill="1" applyBorder="1"/>
    <xf numFmtId="166" fontId="12" fillId="2" borderId="6" xfId="1" applyNumberFormat="1" applyFont="1" applyFill="1" applyBorder="1"/>
    <xf numFmtId="166" fontId="10" fillId="2" borderId="8" xfId="1" applyNumberFormat="1" applyFont="1" applyFill="1" applyBorder="1"/>
    <xf numFmtId="0" fontId="12" fillId="2" borderId="3" xfId="0" applyFont="1" applyFill="1" applyBorder="1"/>
    <xf numFmtId="166" fontId="14" fillId="2" borderId="0" xfId="1" applyNumberFormat="1" applyFont="1" applyFill="1" applyBorder="1"/>
    <xf numFmtId="0" fontId="15" fillId="2" borderId="0" xfId="0" applyFont="1" applyFill="1" applyBorder="1"/>
    <xf numFmtId="2" fontId="15" fillId="2" borderId="0" xfId="0" applyNumberFormat="1" applyFont="1" applyFill="1" applyBorder="1"/>
    <xf numFmtId="37" fontId="15" fillId="2" borderId="0" xfId="0" applyNumberFormat="1" applyFont="1" applyFill="1" applyBorder="1"/>
    <xf numFmtId="166" fontId="11" fillId="2" borderId="9" xfId="1" applyNumberFormat="1" applyFont="1" applyFill="1" applyBorder="1" applyAlignment="1">
      <alignment horizontal="center" vertical="top"/>
    </xf>
    <xf numFmtId="0" fontId="21" fillId="0" borderId="0" xfId="0" applyFont="1" applyFill="1" applyBorder="1"/>
    <xf numFmtId="166" fontId="22" fillId="0" borderId="0" xfId="1" applyNumberFormat="1" applyFont="1" applyFill="1" applyBorder="1"/>
    <xf numFmtId="166" fontId="23" fillId="0" borderId="0" xfId="1" applyNumberFormat="1" applyFont="1" applyFill="1" applyBorder="1" applyAlignment="1">
      <alignment horizontal="center" vertical="center" wrapText="1"/>
    </xf>
    <xf numFmtId="0" fontId="21" fillId="2" borderId="15" xfId="0" applyFont="1" applyFill="1" applyBorder="1"/>
    <xf numFmtId="166" fontId="24" fillId="2" borderId="12" xfId="1" applyNumberFormat="1" applyFont="1" applyFill="1" applyBorder="1" applyAlignment="1">
      <alignment horizontal="center" vertical="center"/>
    </xf>
    <xf numFmtId="0" fontId="24" fillId="2" borderId="9" xfId="0" applyFont="1" applyFill="1" applyBorder="1"/>
    <xf numFmtId="166" fontId="24" fillId="2" borderId="8" xfId="1" applyNumberFormat="1" applyFont="1" applyFill="1" applyBorder="1"/>
    <xf numFmtId="0" fontId="24" fillId="2" borderId="0" xfId="0" applyFont="1" applyFill="1" applyBorder="1"/>
    <xf numFmtId="0" fontId="24" fillId="2" borderId="15" xfId="0" applyFont="1" applyFill="1" applyBorder="1"/>
    <xf numFmtId="0" fontId="24" fillId="0" borderId="0" xfId="0" applyFont="1" applyFill="1" applyBorder="1"/>
    <xf numFmtId="0" fontId="24" fillId="0" borderId="9" xfId="0" applyFont="1" applyFill="1" applyBorder="1"/>
    <xf numFmtId="166" fontId="24" fillId="0" borderId="7" xfId="1" applyNumberFormat="1" applyFont="1" applyFill="1" applyBorder="1" applyAlignment="1">
      <alignment horizontal="center" vertical="center"/>
    </xf>
    <xf numFmtId="166" fontId="24" fillId="0" borderId="8" xfId="1" applyNumberFormat="1" applyFont="1" applyFill="1" applyBorder="1" applyAlignment="1">
      <alignment horizontal="center" vertical="center"/>
    </xf>
    <xf numFmtId="0" fontId="21" fillId="3" borderId="0" xfId="0" applyFont="1" applyFill="1" applyBorder="1"/>
    <xf numFmtId="0" fontId="12" fillId="2" borderId="6" xfId="0" applyFont="1" applyFill="1" applyBorder="1" applyAlignment="1">
      <alignment horizontal="left"/>
    </xf>
    <xf numFmtId="0" fontId="12" fillId="2" borderId="9" xfId="0" applyFont="1" applyFill="1" applyBorder="1" applyAlignment="1">
      <alignment horizontal="left"/>
    </xf>
    <xf numFmtId="166" fontId="25" fillId="2" borderId="0" xfId="1" applyNumberFormat="1" applyFont="1" applyFill="1" applyBorder="1"/>
    <xf numFmtId="166" fontId="26" fillId="2" borderId="0" xfId="1" applyNumberFormat="1" applyFont="1" applyFill="1" applyBorder="1" applyAlignment="1">
      <alignment vertical="top"/>
    </xf>
    <xf numFmtId="166" fontId="25" fillId="2" borderId="0" xfId="1" applyNumberFormat="1" applyFont="1" applyFill="1" applyBorder="1" applyAlignment="1">
      <alignment vertical="top"/>
    </xf>
    <xf numFmtId="166" fontId="10" fillId="2" borderId="5" xfId="1" applyNumberFormat="1" applyFont="1" applyFill="1" applyBorder="1" applyAlignment="1">
      <alignment vertical="top"/>
    </xf>
    <xf numFmtId="166" fontId="12" fillId="2" borderId="1" xfId="1" applyNumberFormat="1" applyFont="1" applyFill="1" applyBorder="1" applyAlignment="1">
      <alignment vertical="top"/>
    </xf>
    <xf numFmtId="166" fontId="10" fillId="2" borderId="1" xfId="1" applyNumberFormat="1" applyFont="1" applyFill="1" applyBorder="1" applyAlignment="1">
      <alignment vertical="top"/>
    </xf>
    <xf numFmtId="166" fontId="10" fillId="2" borderId="12" xfId="1" applyNumberFormat="1" applyFont="1" applyFill="1" applyBorder="1" applyAlignment="1">
      <alignment horizontal="right" vertical="top"/>
    </xf>
    <xf numFmtId="166" fontId="10" fillId="2" borderId="12" xfId="1" applyNumberFormat="1" applyFont="1" applyFill="1" applyBorder="1" applyAlignment="1">
      <alignment horizontal="center" vertical="top" wrapText="1"/>
    </xf>
    <xf numFmtId="166" fontId="10" fillId="2" borderId="13" xfId="1" quotePrefix="1" applyNumberFormat="1" applyFont="1" applyFill="1" applyBorder="1" applyAlignment="1">
      <alignment horizontal="center" vertical="top"/>
    </xf>
    <xf numFmtId="166" fontId="10" fillId="2" borderId="0" xfId="1" applyNumberFormat="1" applyFont="1" applyFill="1" applyBorder="1" applyAlignment="1">
      <alignment vertical="top"/>
    </xf>
    <xf numFmtId="166" fontId="12" fillId="2" borderId="0" xfId="1" quotePrefix="1" applyNumberFormat="1" applyFont="1" applyFill="1" applyBorder="1" applyAlignment="1">
      <alignment horizontal="center" vertical="top"/>
    </xf>
    <xf numFmtId="166" fontId="12" fillId="2" borderId="9" xfId="1" applyNumberFormat="1" applyFont="1" applyFill="1" applyBorder="1" applyAlignment="1">
      <alignment vertical="top"/>
    </xf>
    <xf numFmtId="166" fontId="12" fillId="2" borderId="9" xfId="1" applyNumberFormat="1" applyFont="1" applyFill="1" applyBorder="1" applyAlignment="1">
      <alignment horizontal="center" vertical="top"/>
    </xf>
    <xf numFmtId="166" fontId="10" fillId="2" borderId="9" xfId="1" applyNumberFormat="1" applyFont="1" applyFill="1" applyBorder="1" applyAlignment="1">
      <alignment horizontal="center" vertical="top"/>
    </xf>
    <xf numFmtId="166" fontId="10" fillId="2" borderId="9" xfId="1" applyNumberFormat="1" applyFont="1" applyFill="1" applyBorder="1" applyAlignment="1">
      <alignment vertical="top"/>
    </xf>
    <xf numFmtId="166" fontId="12" fillId="2" borderId="8" xfId="1" applyNumberFormat="1" applyFont="1" applyFill="1" applyBorder="1" applyAlignment="1">
      <alignment vertical="top"/>
    </xf>
    <xf numFmtId="166" fontId="10" fillId="2" borderId="8" xfId="1" applyNumberFormat="1" applyFont="1" applyFill="1" applyBorder="1" applyAlignment="1">
      <alignment vertical="top"/>
    </xf>
    <xf numFmtId="166" fontId="12" fillId="2" borderId="0" xfId="1" applyNumberFormat="1" applyFont="1" applyFill="1" applyBorder="1" applyAlignment="1">
      <alignment horizontal="left" vertical="top" indent="2"/>
    </xf>
    <xf numFmtId="166" fontId="12" fillId="2" borderId="0" xfId="1" applyNumberFormat="1" applyFont="1" applyFill="1" applyBorder="1" applyAlignment="1">
      <alignment vertical="top"/>
    </xf>
    <xf numFmtId="166" fontId="12" fillId="2" borderId="9" xfId="1" applyNumberFormat="1" applyFont="1" applyFill="1" applyBorder="1" applyAlignment="1" applyProtection="1">
      <alignment horizontal="center" vertical="top"/>
    </xf>
    <xf numFmtId="166" fontId="10" fillId="2" borderId="9" xfId="1" applyNumberFormat="1" applyFont="1" applyFill="1" applyBorder="1" applyAlignment="1" applyProtection="1">
      <alignment horizontal="center" vertical="top"/>
    </xf>
    <xf numFmtId="166" fontId="12" fillId="2" borderId="8" xfId="1" applyNumberFormat="1" applyFont="1" applyFill="1" applyBorder="1" applyAlignment="1">
      <alignment horizontal="left" vertical="top"/>
    </xf>
    <xf numFmtId="166" fontId="12" fillId="2" borderId="9" xfId="1" quotePrefix="1" applyNumberFormat="1" applyFont="1" applyFill="1" applyBorder="1" applyAlignment="1" applyProtection="1">
      <alignment horizontal="center" vertical="top"/>
    </xf>
    <xf numFmtId="166" fontId="10" fillId="2" borderId="9" xfId="1" quotePrefix="1" applyNumberFormat="1" applyFont="1" applyFill="1" applyBorder="1" applyAlignment="1" applyProtection="1">
      <alignment horizontal="center" vertical="top"/>
    </xf>
    <xf numFmtId="166" fontId="10" fillId="2" borderId="0" xfId="1" applyNumberFormat="1" applyFont="1" applyFill="1" applyBorder="1" applyAlignment="1" applyProtection="1">
      <alignment horizontal="center" vertical="top"/>
    </xf>
    <xf numFmtId="166" fontId="12" fillId="0" borderId="0" xfId="1" applyNumberFormat="1" applyFont="1" applyFill="1" applyBorder="1" applyAlignment="1">
      <alignment vertical="top"/>
    </xf>
    <xf numFmtId="166" fontId="10" fillId="0" borderId="0" xfId="1" applyNumberFormat="1" applyFont="1" applyFill="1" applyBorder="1" applyAlignment="1">
      <alignment vertical="top"/>
    </xf>
    <xf numFmtId="166" fontId="10" fillId="2" borderId="12" xfId="1" applyNumberFormat="1" applyFont="1" applyFill="1" applyBorder="1" applyAlignment="1">
      <alignment vertical="top"/>
    </xf>
    <xf numFmtId="166" fontId="10" fillId="2" borderId="8" xfId="1" applyNumberFormat="1" applyFont="1" applyFill="1" applyBorder="1" applyAlignment="1">
      <alignment horizontal="center" vertical="top"/>
    </xf>
    <xf numFmtId="166" fontId="12" fillId="2" borderId="0" xfId="1" applyNumberFormat="1" applyFont="1" applyFill="1" applyBorder="1" applyAlignment="1">
      <alignment horizontal="left" vertical="top" indent="4"/>
    </xf>
    <xf numFmtId="166" fontId="12" fillId="2" borderId="14" xfId="1" applyNumberFormat="1" applyFont="1" applyFill="1" applyBorder="1" applyAlignment="1">
      <alignment vertical="top"/>
    </xf>
    <xf numFmtId="166" fontId="12" fillId="2" borderId="13" xfId="1" applyNumberFormat="1" applyFont="1" applyFill="1" applyBorder="1" applyAlignment="1">
      <alignment horizontal="center" vertical="top"/>
    </xf>
    <xf numFmtId="166" fontId="10" fillId="2" borderId="15" xfId="1" applyNumberFormat="1" applyFont="1" applyFill="1" applyBorder="1" applyAlignment="1">
      <alignment vertical="top"/>
    </xf>
    <xf numFmtId="166" fontId="12" fillId="2" borderId="2" xfId="1" applyNumberFormat="1" applyFont="1" applyFill="1" applyBorder="1" applyAlignment="1">
      <alignment horizontal="center" vertical="top"/>
    </xf>
    <xf numFmtId="166" fontId="10" fillId="2" borderId="2" xfId="1" applyNumberFormat="1" applyFont="1" applyFill="1" applyBorder="1" applyAlignment="1">
      <alignment horizontal="center" vertical="top"/>
    </xf>
    <xf numFmtId="166" fontId="10" fillId="2" borderId="2" xfId="1" applyNumberFormat="1" applyFont="1" applyFill="1" applyBorder="1" applyAlignment="1">
      <alignment vertical="top"/>
    </xf>
    <xf numFmtId="166" fontId="12" fillId="2" borderId="0" xfId="1" applyNumberFormat="1" applyFont="1" applyFill="1" applyBorder="1" applyAlignment="1" applyProtection="1">
      <alignment vertical="top"/>
    </xf>
    <xf numFmtId="166" fontId="12" fillId="2" borderId="0" xfId="1" applyNumberFormat="1" applyFont="1" applyFill="1" applyBorder="1" applyAlignment="1" applyProtection="1">
      <alignment horizontal="center" vertical="top"/>
    </xf>
    <xf numFmtId="166" fontId="10" fillId="2" borderId="0" xfId="1" applyNumberFormat="1" applyFont="1" applyFill="1" applyBorder="1" applyAlignment="1" applyProtection="1">
      <alignment horizontal="left" vertical="top"/>
    </xf>
    <xf numFmtId="166" fontId="12" fillId="2" borderId="0" xfId="1" applyNumberFormat="1" applyFont="1" applyFill="1" applyBorder="1" applyAlignment="1" applyProtection="1">
      <alignment horizontal="left" vertical="top"/>
    </xf>
    <xf numFmtId="166" fontId="12" fillId="2" borderId="3" xfId="1" applyNumberFormat="1" applyFont="1" applyFill="1" applyBorder="1" applyAlignment="1" applyProtection="1">
      <alignment vertical="top"/>
    </xf>
    <xf numFmtId="166" fontId="12" fillId="2" borderId="3" xfId="1" applyNumberFormat="1" applyFont="1" applyFill="1" applyBorder="1" applyAlignment="1">
      <alignment vertical="top"/>
    </xf>
    <xf numFmtId="166" fontId="12" fillId="2" borderId="3" xfId="1" applyNumberFormat="1" applyFont="1" applyFill="1" applyBorder="1" applyAlignment="1" applyProtection="1">
      <alignment horizontal="left" vertical="top"/>
    </xf>
    <xf numFmtId="166" fontId="10" fillId="2" borderId="3" xfId="1" applyNumberFormat="1" applyFont="1" applyFill="1" applyBorder="1" applyAlignment="1" applyProtection="1">
      <alignment horizontal="left" vertical="top"/>
    </xf>
    <xf numFmtId="166" fontId="26" fillId="0" borderId="0" xfId="1" applyNumberFormat="1" applyFont="1" applyFill="1" applyBorder="1" applyAlignment="1">
      <alignment vertical="top"/>
    </xf>
    <xf numFmtId="166" fontId="12" fillId="2" borderId="0" xfId="1" applyNumberFormat="1" applyFont="1" applyFill="1" applyBorder="1" applyAlignment="1">
      <alignment horizontal="left" vertical="top"/>
    </xf>
    <xf numFmtId="166" fontId="12" fillId="2" borderId="0" xfId="1" applyNumberFormat="1" applyFont="1" applyFill="1" applyBorder="1" applyAlignment="1">
      <alignment horizontal="left" vertical="top" wrapText="1" indent="2"/>
    </xf>
    <xf numFmtId="37" fontId="10" fillId="2" borderId="8" xfId="1" applyNumberFormat="1" applyFont="1" applyFill="1" applyBorder="1" applyAlignment="1">
      <alignment vertical="top"/>
    </xf>
    <xf numFmtId="166" fontId="12" fillId="2" borderId="0" xfId="1" applyNumberFormat="1" applyFont="1" applyFill="1" applyBorder="1" applyAlignment="1">
      <alignment vertical="top" wrapText="1"/>
    </xf>
    <xf numFmtId="166" fontId="12" fillId="2" borderId="0" xfId="1" quotePrefix="1" applyNumberFormat="1" applyFont="1" applyFill="1" applyBorder="1" applyAlignment="1">
      <alignment horizontal="left" vertical="top" indent="4"/>
    </xf>
    <xf numFmtId="39" fontId="10" fillId="2" borderId="8" xfId="1" applyNumberFormat="1" applyFont="1" applyFill="1" applyBorder="1" applyAlignment="1">
      <alignment vertical="top"/>
    </xf>
    <xf numFmtId="166" fontId="10" fillId="2" borderId="3" xfId="1" applyNumberFormat="1" applyFont="1" applyFill="1" applyBorder="1" applyAlignment="1">
      <alignment vertical="top"/>
    </xf>
    <xf numFmtId="166" fontId="10" fillId="2" borderId="16" xfId="1" applyNumberFormat="1" applyFont="1" applyFill="1" applyBorder="1" applyAlignment="1">
      <alignment vertical="top" wrapText="1"/>
    </xf>
    <xf numFmtId="166" fontId="12" fillId="2" borderId="14" xfId="1" applyNumberFormat="1" applyFont="1" applyFill="1" applyBorder="1" applyAlignment="1" applyProtection="1">
      <alignment horizontal="left" vertical="top"/>
    </xf>
    <xf numFmtId="166" fontId="12" fillId="2" borderId="2" xfId="1" applyNumberFormat="1" applyFont="1" applyFill="1" applyBorder="1" applyAlignment="1" applyProtection="1">
      <alignment vertical="top"/>
    </xf>
    <xf numFmtId="166" fontId="10" fillId="2" borderId="6" xfId="1" applyNumberFormat="1" applyFont="1" applyFill="1" applyBorder="1" applyAlignment="1" applyProtection="1">
      <alignment horizontal="left" vertical="top"/>
    </xf>
    <xf numFmtId="166" fontId="10" fillId="2" borderId="9" xfId="1" applyNumberFormat="1" applyFont="1" applyFill="1" applyBorder="1" applyAlignment="1" applyProtection="1">
      <alignment vertical="top"/>
    </xf>
    <xf numFmtId="166" fontId="10" fillId="2" borderId="6" xfId="1" applyNumberFormat="1" applyFont="1" applyFill="1" applyBorder="1" applyAlignment="1">
      <alignment vertical="top"/>
    </xf>
    <xf numFmtId="166" fontId="12" fillId="2" borderId="9" xfId="1" applyNumberFormat="1" applyFont="1" applyFill="1" applyBorder="1" applyAlignment="1" applyProtection="1">
      <alignment vertical="top"/>
    </xf>
    <xf numFmtId="166" fontId="12" fillId="2" borderId="6" xfId="1" applyNumberFormat="1" applyFont="1" applyFill="1" applyBorder="1" applyAlignment="1" applyProtection="1">
      <alignment horizontal="center" vertical="top"/>
    </xf>
    <xf numFmtId="166" fontId="12" fillId="2" borderId="10" xfId="1" applyNumberFormat="1" applyFont="1" applyFill="1" applyBorder="1" applyAlignment="1">
      <alignment horizontal="center" vertical="top"/>
    </xf>
    <xf numFmtId="166" fontId="10" fillId="2" borderId="13" xfId="1" applyNumberFormat="1" applyFont="1" applyFill="1" applyBorder="1" applyAlignment="1">
      <alignment horizontal="left" vertical="top"/>
    </xf>
    <xf numFmtId="166" fontId="10" fillId="2" borderId="16" xfId="1" applyNumberFormat="1" applyFont="1" applyFill="1" applyBorder="1" applyAlignment="1">
      <alignment horizontal="center" vertical="top"/>
    </xf>
    <xf numFmtId="166" fontId="12" fillId="2" borderId="13" xfId="1" applyNumberFormat="1" applyFont="1" applyFill="1" applyBorder="1" applyAlignment="1">
      <alignment vertical="top"/>
    </xf>
    <xf numFmtId="166" fontId="12" fillId="2" borderId="8" xfId="1" applyNumberFormat="1" applyFont="1" applyFill="1" applyBorder="1" applyAlignment="1" applyProtection="1">
      <alignment vertical="top"/>
    </xf>
    <xf numFmtId="166" fontId="12" fillId="2" borderId="16" xfId="1" applyNumberFormat="1" applyFont="1" applyFill="1" applyBorder="1" applyAlignment="1" applyProtection="1">
      <alignment vertical="top"/>
    </xf>
    <xf numFmtId="166" fontId="12" fillId="2" borderId="15" xfId="1" applyNumberFormat="1" applyFont="1" applyFill="1" applyBorder="1" applyAlignment="1" applyProtection="1">
      <alignment vertical="top"/>
    </xf>
    <xf numFmtId="166" fontId="12" fillId="0" borderId="6" xfId="1" applyNumberFormat="1" applyFont="1" applyFill="1" applyBorder="1" applyAlignment="1">
      <alignment horizontal="center" vertical="top"/>
    </xf>
    <xf numFmtId="166" fontId="12" fillId="2" borderId="11" xfId="1" applyNumberFormat="1" applyFont="1" applyFill="1" applyBorder="1" applyAlignment="1">
      <alignment vertical="top"/>
    </xf>
    <xf numFmtId="166" fontId="12" fillId="2" borderId="6" xfId="1" applyNumberFormat="1" applyFont="1" applyFill="1" applyBorder="1" applyAlignment="1" applyProtection="1">
      <alignment vertical="top"/>
    </xf>
    <xf numFmtId="166" fontId="10" fillId="2" borderId="6" xfId="1" applyNumberFormat="1" applyFont="1" applyFill="1" applyBorder="1" applyAlignment="1" applyProtection="1">
      <alignment vertical="top"/>
    </xf>
    <xf numFmtId="166" fontId="10" fillId="0" borderId="9" xfId="1" applyNumberFormat="1" applyFont="1" applyFill="1" applyBorder="1" applyAlignment="1">
      <alignment vertical="top"/>
    </xf>
    <xf numFmtId="166" fontId="10" fillId="2" borderId="9" xfId="1" applyNumberFormat="1" applyFont="1" applyFill="1" applyBorder="1" applyAlignment="1" applyProtection="1">
      <alignment horizontal="left" vertical="top"/>
    </xf>
    <xf numFmtId="166" fontId="10" fillId="0" borderId="9" xfId="1" applyNumberFormat="1" applyFont="1" applyFill="1" applyBorder="1" applyAlignment="1">
      <alignment horizontal="center" vertical="top"/>
    </xf>
    <xf numFmtId="166" fontId="12" fillId="2" borderId="10" xfId="1" applyNumberFormat="1" applyFont="1" applyFill="1" applyBorder="1" applyAlignment="1" applyProtection="1">
      <alignment vertical="top"/>
    </xf>
    <xf numFmtId="166" fontId="10" fillId="2" borderId="11" xfId="1" applyNumberFormat="1" applyFont="1" applyFill="1" applyBorder="1" applyAlignment="1" applyProtection="1">
      <alignment horizontal="left" vertical="top"/>
    </xf>
    <xf numFmtId="166" fontId="12" fillId="0" borderId="0" xfId="1" applyNumberFormat="1" applyFont="1" applyFill="1" applyBorder="1"/>
    <xf numFmtId="166" fontId="25" fillId="0" borderId="0" xfId="1" applyNumberFormat="1" applyFont="1" applyFill="1" applyBorder="1"/>
    <xf numFmtId="166" fontId="26" fillId="0" borderId="0" xfId="1" applyNumberFormat="1" applyFont="1" applyFill="1" applyBorder="1"/>
    <xf numFmtId="166" fontId="10" fillId="2" borderId="14" xfId="1" applyNumberFormat="1" applyFont="1" applyFill="1" applyBorder="1" applyAlignment="1">
      <alignment vertical="top"/>
    </xf>
    <xf numFmtId="166" fontId="12" fillId="2" borderId="2" xfId="1" applyNumberFormat="1" applyFont="1" applyFill="1" applyBorder="1"/>
    <xf numFmtId="166" fontId="12" fillId="2" borderId="15" xfId="1" applyNumberFormat="1" applyFont="1" applyFill="1" applyBorder="1"/>
    <xf numFmtId="166" fontId="12" fillId="2" borderId="0" xfId="1" applyNumberFormat="1" applyFont="1" applyFill="1" applyBorder="1"/>
    <xf numFmtId="166" fontId="12" fillId="2" borderId="9" xfId="1" applyNumberFormat="1" applyFont="1" applyFill="1" applyBorder="1"/>
    <xf numFmtId="166" fontId="10" fillId="2" borderId="14" xfId="1" applyNumberFormat="1" applyFont="1" applyFill="1" applyBorder="1" applyAlignment="1">
      <alignment horizontal="center" vertical="center"/>
    </xf>
    <xf numFmtId="166" fontId="10" fillId="2" borderId="10" xfId="1" applyNumberFormat="1" applyFont="1" applyFill="1" applyBorder="1" applyAlignment="1">
      <alignment horizontal="center" vertical="center"/>
    </xf>
    <xf numFmtId="166" fontId="10" fillId="2" borderId="7" xfId="1" applyNumberFormat="1" applyFont="1" applyFill="1" applyBorder="1" applyAlignment="1">
      <alignment horizontal="center" vertical="top" wrapText="1"/>
    </xf>
    <xf numFmtId="166" fontId="10" fillId="2" borderId="11" xfId="1" applyNumberFormat="1" applyFont="1" applyFill="1" applyBorder="1" applyAlignment="1">
      <alignment horizontal="center" vertical="center"/>
    </xf>
    <xf numFmtId="166" fontId="10" fillId="2" borderId="9" xfId="1" applyNumberFormat="1" applyFont="1" applyFill="1" applyBorder="1"/>
    <xf numFmtId="166" fontId="12" fillId="2" borderId="6" xfId="1" applyNumberFormat="1" applyFont="1" applyFill="1" applyBorder="1" applyAlignment="1">
      <alignment vertical="top" wrapText="1"/>
    </xf>
    <xf numFmtId="166" fontId="10" fillId="2" borderId="8" xfId="1" applyNumberFormat="1" applyFont="1" applyFill="1" applyBorder="1" applyAlignment="1">
      <alignment vertical="center"/>
    </xf>
    <xf numFmtId="166" fontId="10" fillId="2" borderId="9" xfId="1" applyNumberFormat="1" applyFont="1" applyFill="1" applyBorder="1" applyAlignment="1">
      <alignment vertical="center"/>
    </xf>
    <xf numFmtId="166" fontId="12" fillId="2" borderId="6" xfId="1" applyNumberFormat="1" applyFont="1" applyFill="1" applyBorder="1" applyAlignment="1">
      <alignment horizontal="left" vertical="top"/>
    </xf>
    <xf numFmtId="166" fontId="10" fillId="2" borderId="16" xfId="1" applyNumberFormat="1" applyFont="1" applyFill="1" applyBorder="1" applyAlignment="1">
      <alignment vertical="top"/>
    </xf>
    <xf numFmtId="166" fontId="10" fillId="2" borderId="5" xfId="1" applyNumberFormat="1" applyFont="1" applyFill="1" applyBorder="1" applyAlignment="1">
      <alignment horizontal="center" vertical="top"/>
    </xf>
    <xf numFmtId="166" fontId="10" fillId="2" borderId="6" xfId="1" applyNumberFormat="1" applyFont="1" applyFill="1" applyBorder="1"/>
    <xf numFmtId="166" fontId="10" fillId="2" borderId="0" xfId="1" applyNumberFormat="1" applyFont="1" applyFill="1" applyBorder="1"/>
    <xf numFmtId="166" fontId="12" fillId="2" borderId="10" xfId="1" applyNumberFormat="1" applyFont="1" applyFill="1" applyBorder="1"/>
    <xf numFmtId="166" fontId="10" fillId="2" borderId="16" xfId="1" applyNumberFormat="1" applyFont="1" applyFill="1" applyBorder="1"/>
    <xf numFmtId="166" fontId="10" fillId="2" borderId="11" xfId="1" applyNumberFormat="1" applyFont="1" applyFill="1" applyBorder="1"/>
    <xf numFmtId="166" fontId="10" fillId="2" borderId="7" xfId="1" applyNumberFormat="1" applyFont="1" applyFill="1" applyBorder="1"/>
    <xf numFmtId="4" fontId="10" fillId="2" borderId="8" xfId="1" applyNumberFormat="1" applyFont="1" applyFill="1" applyBorder="1"/>
    <xf numFmtId="165" fontId="10" fillId="2" borderId="8" xfId="1" applyNumberFormat="1" applyFont="1" applyFill="1" applyBorder="1"/>
    <xf numFmtId="37" fontId="24" fillId="2" borderId="9" xfId="1" applyNumberFormat="1" applyFont="1" applyFill="1" applyBorder="1"/>
    <xf numFmtId="165" fontId="10" fillId="2" borderId="8" xfId="1" applyNumberFormat="1" applyFont="1" applyFill="1" applyBorder="1" applyAlignment="1">
      <alignment vertical="top"/>
    </xf>
    <xf numFmtId="165" fontId="24" fillId="2" borderId="9" xfId="1" applyNumberFormat="1" applyFont="1" applyFill="1" applyBorder="1" applyAlignment="1">
      <alignment vertical="top"/>
    </xf>
    <xf numFmtId="43" fontId="10" fillId="2" borderId="8" xfId="1" applyNumberFormat="1" applyFont="1" applyFill="1" applyBorder="1" applyAlignment="1">
      <alignment vertical="top"/>
    </xf>
    <xf numFmtId="43" fontId="24" fillId="2" borderId="9" xfId="1" applyNumberFormat="1" applyFont="1" applyFill="1" applyBorder="1" applyAlignment="1">
      <alignment vertical="top"/>
    </xf>
    <xf numFmtId="0" fontId="10" fillId="2" borderId="10" xfId="0" applyFont="1" applyFill="1" applyBorder="1" applyAlignment="1">
      <alignment horizontal="right"/>
    </xf>
    <xf numFmtId="0" fontId="10" fillId="2" borderId="11" xfId="0" applyFont="1" applyFill="1" applyBorder="1" applyAlignment="1">
      <alignment horizontal="right"/>
    </xf>
    <xf numFmtId="166" fontId="10" fillId="2" borderId="6" xfId="1" applyNumberFormat="1" applyFont="1" applyFill="1" applyBorder="1" applyAlignment="1">
      <alignment horizontal="left" vertical="top" wrapText="1"/>
    </xf>
    <xf numFmtId="166" fontId="10" fillId="2" borderId="8" xfId="1" applyNumberFormat="1" applyFont="1" applyFill="1" applyBorder="1" applyAlignment="1">
      <alignment vertical="top" wrapText="1"/>
    </xf>
    <xf numFmtId="166" fontId="24" fillId="2" borderId="8" xfId="1" applyNumberFormat="1" applyFont="1" applyFill="1" applyBorder="1" applyAlignment="1">
      <alignment vertical="top" wrapText="1"/>
    </xf>
    <xf numFmtId="166" fontId="12" fillId="2" borderId="6" xfId="1" applyNumberFormat="1" applyFont="1" applyFill="1" applyBorder="1" applyAlignment="1">
      <alignment horizontal="left" vertical="top" wrapText="1"/>
    </xf>
    <xf numFmtId="166" fontId="10" fillId="2" borderId="10" xfId="1" applyNumberFormat="1" applyFont="1" applyFill="1" applyBorder="1" applyAlignment="1">
      <alignment horizontal="right"/>
    </xf>
    <xf numFmtId="166" fontId="10" fillId="2" borderId="7" xfId="1" applyNumberFormat="1" applyFont="1" applyFill="1" applyBorder="1" applyAlignment="1">
      <alignment vertical="top"/>
    </xf>
    <xf numFmtId="166" fontId="24" fillId="2" borderId="7" xfId="1" applyNumberFormat="1" applyFont="1" applyFill="1" applyBorder="1" applyAlignment="1">
      <alignment vertical="top"/>
    </xf>
    <xf numFmtId="166" fontId="24" fillId="2" borderId="9" xfId="1" applyNumberFormat="1" applyFont="1" applyFill="1" applyBorder="1"/>
    <xf numFmtId="166" fontId="24" fillId="2" borderId="12" xfId="1" applyNumberFormat="1" applyFont="1" applyFill="1" applyBorder="1"/>
    <xf numFmtId="166" fontId="21" fillId="2" borderId="0" xfId="1" applyNumberFormat="1" applyFont="1" applyFill="1" applyBorder="1"/>
    <xf numFmtId="166" fontId="10" fillId="2" borderId="13" xfId="1" applyNumberFormat="1" applyFont="1" applyFill="1" applyBorder="1" applyAlignment="1">
      <alignment horizontal="center" vertical="top" wrapText="1"/>
    </xf>
    <xf numFmtId="166" fontId="10" fillId="2" borderId="10" xfId="1" applyNumberFormat="1" applyFont="1" applyFill="1" applyBorder="1" applyAlignment="1">
      <alignment horizontal="center" vertical="top" wrapText="1"/>
    </xf>
    <xf numFmtId="166" fontId="10" fillId="2" borderId="3" xfId="1" applyNumberFormat="1" applyFont="1" applyFill="1" applyBorder="1" applyAlignment="1">
      <alignment horizontal="center" vertical="center" wrapText="1"/>
    </xf>
    <xf numFmtId="166" fontId="10" fillId="2" borderId="7" xfId="1" applyNumberFormat="1" applyFont="1" applyFill="1" applyBorder="1" applyAlignment="1">
      <alignment horizontal="center" vertical="center" wrapText="1"/>
    </xf>
    <xf numFmtId="166" fontId="24" fillId="2" borderId="7" xfId="1" applyNumberFormat="1" applyFont="1" applyFill="1" applyBorder="1" applyAlignment="1">
      <alignment horizontal="center" vertical="center" wrapText="1"/>
    </xf>
    <xf numFmtId="166" fontId="10" fillId="2" borderId="11" xfId="1" applyNumberFormat="1" applyFont="1" applyFill="1" applyBorder="1" applyAlignment="1">
      <alignment horizontal="center" vertical="center" wrapText="1"/>
    </xf>
    <xf numFmtId="166" fontId="10" fillId="2" borderId="5" xfId="1" applyNumberFormat="1" applyFont="1" applyFill="1" applyBorder="1" applyAlignment="1">
      <alignment horizontal="center"/>
    </xf>
    <xf numFmtId="166" fontId="24" fillId="2" borderId="7" xfId="1" applyNumberFormat="1" applyFont="1" applyFill="1" applyBorder="1"/>
    <xf numFmtId="166" fontId="21" fillId="0" borderId="0" xfId="1" applyNumberFormat="1" applyFont="1" applyFill="1" applyBorder="1"/>
    <xf numFmtId="166" fontId="10" fillId="0" borderId="6" xfId="1" applyNumberFormat="1" applyFont="1" applyFill="1" applyBorder="1"/>
    <xf numFmtId="166" fontId="12" fillId="0" borderId="6" xfId="1" applyNumberFormat="1" applyFont="1" applyFill="1" applyBorder="1" applyAlignment="1">
      <alignment horizontal="left" vertical="top"/>
    </xf>
    <xf numFmtId="166" fontId="10" fillId="0" borderId="8" xfId="1" applyNumberFormat="1" applyFont="1" applyFill="1" applyBorder="1"/>
    <xf numFmtId="166" fontId="24" fillId="0" borderId="8" xfId="1" applyNumberFormat="1" applyFont="1" applyFill="1" applyBorder="1"/>
    <xf numFmtId="166" fontId="12" fillId="0" borderId="6" xfId="1" applyNumberFormat="1" applyFont="1" applyFill="1" applyBorder="1" applyAlignment="1">
      <alignment vertical="top"/>
    </xf>
    <xf numFmtId="166" fontId="10" fillId="0" borderId="8" xfId="1" applyNumberFormat="1" applyFont="1" applyFill="1" applyBorder="1" applyAlignment="1">
      <alignment horizontal="right" vertical="top"/>
    </xf>
    <xf numFmtId="166" fontId="24" fillId="0" borderId="8" xfId="1" applyNumberFormat="1" applyFont="1" applyFill="1" applyBorder="1" applyAlignment="1">
      <alignment horizontal="right" vertical="top"/>
    </xf>
    <xf numFmtId="166" fontId="10" fillId="0" borderId="10" xfId="1" applyNumberFormat="1" applyFont="1" applyFill="1" applyBorder="1" applyAlignment="1">
      <alignment horizontal="right"/>
    </xf>
    <xf numFmtId="166" fontId="10" fillId="0" borderId="7" xfId="1" applyNumberFormat="1" applyFont="1" applyFill="1" applyBorder="1"/>
    <xf numFmtId="166" fontId="24" fillId="0" borderId="7" xfId="1" applyNumberFormat="1" applyFont="1" applyFill="1" applyBorder="1"/>
    <xf numFmtId="165" fontId="10" fillId="2" borderId="7" xfId="1" applyNumberFormat="1" applyFont="1" applyFill="1" applyBorder="1" applyAlignment="1">
      <alignment vertical="top"/>
    </xf>
    <xf numFmtId="166" fontId="10" fillId="2" borderId="7" xfId="1" applyNumberFormat="1" applyFont="1" applyFill="1" applyBorder="1" applyAlignment="1">
      <alignment horizontal="right" vertical="center"/>
    </xf>
    <xf numFmtId="166" fontId="10" fillId="2" borderId="0" xfId="1" applyNumberFormat="1" applyFont="1" applyFill="1" applyBorder="1" applyAlignment="1">
      <alignment horizontal="center" vertical="top"/>
    </xf>
    <xf numFmtId="166" fontId="10" fillId="2" borderId="0" xfId="1" quotePrefix="1" applyNumberFormat="1" applyFont="1" applyFill="1" applyBorder="1" applyAlignment="1" applyProtection="1">
      <alignment horizontal="center" vertical="top"/>
    </xf>
    <xf numFmtId="166" fontId="10" fillId="2" borderId="13" xfId="1" applyNumberFormat="1" applyFont="1" applyFill="1" applyBorder="1" applyAlignment="1">
      <alignment vertical="top"/>
    </xf>
    <xf numFmtId="166" fontId="10" fillId="0" borderId="8" xfId="1" applyNumberFormat="1" applyFont="1" applyFill="1" applyBorder="1" applyAlignment="1">
      <alignment vertical="top"/>
    </xf>
    <xf numFmtId="0" fontId="28" fillId="0" borderId="0" xfId="0" applyFont="1" applyFill="1" applyBorder="1"/>
    <xf numFmtId="166" fontId="28" fillId="0" borderId="0" xfId="1" applyNumberFormat="1" applyFont="1" applyFill="1" applyBorder="1"/>
    <xf numFmtId="0" fontId="29" fillId="2" borderId="0" xfId="0" applyFont="1" applyFill="1" applyBorder="1"/>
    <xf numFmtId="166" fontId="29" fillId="2" borderId="0" xfId="1" applyNumberFormat="1" applyFont="1" applyFill="1" applyBorder="1"/>
    <xf numFmtId="0" fontId="30" fillId="2" borderId="0" xfId="0" applyFont="1" applyFill="1" applyBorder="1"/>
    <xf numFmtId="0" fontId="29" fillId="2" borderId="5" xfId="0" applyFont="1" applyFill="1" applyBorder="1" applyAlignment="1">
      <alignment horizontal="center" vertical="center"/>
    </xf>
    <xf numFmtId="0" fontId="30" fillId="2" borderId="6" xfId="0" applyFont="1" applyFill="1" applyBorder="1"/>
    <xf numFmtId="166" fontId="29" fillId="2" borderId="8" xfId="1" applyNumberFormat="1" applyFont="1" applyFill="1" applyBorder="1"/>
    <xf numFmtId="0" fontId="31" fillId="2" borderId="6" xfId="0" applyFont="1" applyFill="1" applyBorder="1"/>
    <xf numFmtId="37" fontId="12" fillId="2" borderId="8" xfId="1" applyNumberFormat="1" applyFont="1" applyFill="1" applyBorder="1"/>
    <xf numFmtId="0" fontId="29" fillId="2" borderId="6" xfId="0" applyFont="1" applyFill="1" applyBorder="1"/>
    <xf numFmtId="37" fontId="12" fillId="2" borderId="8" xfId="1" applyNumberFormat="1" applyFont="1" applyFill="1" applyBorder="1" applyAlignment="1">
      <alignment vertical="top"/>
    </xf>
    <xf numFmtId="166" fontId="12" fillId="2" borderId="8" xfId="1" applyNumberFormat="1" applyFont="1" applyFill="1" applyBorder="1" applyAlignment="1">
      <alignment horizontal="right"/>
    </xf>
    <xf numFmtId="166" fontId="12" fillId="2" borderId="8" xfId="1" applyNumberFormat="1" applyFont="1" applyFill="1" applyBorder="1"/>
    <xf numFmtId="37" fontId="12" fillId="2" borderId="8" xfId="1" applyNumberFormat="1" applyFont="1" applyFill="1" applyBorder="1" applyAlignment="1">
      <alignment horizontal="right"/>
    </xf>
    <xf numFmtId="37" fontId="30" fillId="2" borderId="8" xfId="1" applyNumberFormat="1" applyFont="1" applyFill="1" applyBorder="1"/>
    <xf numFmtId="0" fontId="30" fillId="2" borderId="10" xfId="0" applyFont="1" applyFill="1" applyBorder="1"/>
    <xf numFmtId="166" fontId="30" fillId="2" borderId="16" xfId="1" applyNumberFormat="1" applyFont="1" applyFill="1" applyBorder="1"/>
    <xf numFmtId="0" fontId="30" fillId="2" borderId="13" xfId="0" applyFont="1" applyFill="1" applyBorder="1"/>
    <xf numFmtId="0" fontId="31" fillId="2" borderId="8" xfId="0" applyFont="1" applyFill="1" applyBorder="1"/>
    <xf numFmtId="0" fontId="30" fillId="2" borderId="8" xfId="0" applyFont="1" applyFill="1" applyBorder="1"/>
    <xf numFmtId="37" fontId="30" fillId="2" borderId="8" xfId="0" applyNumberFormat="1" applyFont="1" applyFill="1" applyBorder="1"/>
    <xf numFmtId="0" fontId="29" fillId="2" borderId="8" xfId="0" applyFont="1" applyFill="1" applyBorder="1"/>
    <xf numFmtId="0" fontId="30" fillId="2" borderId="16" xfId="0" applyFont="1" applyFill="1" applyBorder="1"/>
    <xf numFmtId="166" fontId="29" fillId="2" borderId="13" xfId="1" applyNumberFormat="1" applyFont="1" applyFill="1" applyBorder="1"/>
    <xf numFmtId="166" fontId="29" fillId="0" borderId="8" xfId="1" applyNumberFormat="1" applyFont="1" applyFill="1" applyBorder="1"/>
    <xf numFmtId="37" fontId="30" fillId="2" borderId="8" xfId="1" applyNumberFormat="1" applyFont="1" applyFill="1" applyBorder="1" applyAlignment="1">
      <alignment horizontal="right"/>
    </xf>
    <xf numFmtId="166" fontId="10" fillId="2" borderId="1" xfId="1" applyNumberFormat="1" applyFont="1" applyFill="1" applyBorder="1" applyAlignment="1">
      <alignment horizontal="center" wrapText="1"/>
    </xf>
    <xf numFmtId="166" fontId="10" fillId="2" borderId="0" xfId="1" applyNumberFormat="1" applyFont="1" applyFill="1" applyBorder="1" applyAlignment="1" applyProtection="1">
      <alignment vertical="top" wrapText="1"/>
    </xf>
    <xf numFmtId="166" fontId="10" fillId="2" borderId="10" xfId="1" applyNumberFormat="1" applyFont="1" applyFill="1" applyBorder="1" applyAlignment="1" applyProtection="1">
      <alignment horizontal="left" vertical="top"/>
    </xf>
    <xf numFmtId="166" fontId="10" fillId="2" borderId="3" xfId="1" applyNumberFormat="1" applyFont="1" applyFill="1" applyBorder="1" applyAlignment="1" applyProtection="1">
      <alignment vertical="top"/>
    </xf>
    <xf numFmtId="166" fontId="12" fillId="2" borderId="11" xfId="1" applyNumberFormat="1" applyFont="1" applyFill="1" applyBorder="1" applyAlignment="1" applyProtection="1">
      <alignment vertical="top"/>
    </xf>
    <xf numFmtId="0" fontId="30" fillId="2" borderId="14" xfId="0" applyFont="1" applyFill="1" applyBorder="1"/>
    <xf numFmtId="0" fontId="30" fillId="2" borderId="2" xfId="0" applyFont="1" applyFill="1" applyBorder="1"/>
    <xf numFmtId="166" fontId="29" fillId="2" borderId="15" xfId="1" applyNumberFormat="1" applyFont="1" applyFill="1" applyBorder="1"/>
    <xf numFmtId="166" fontId="29" fillId="2" borderId="9" xfId="1" applyNumberFormat="1" applyFont="1" applyFill="1" applyBorder="1"/>
    <xf numFmtId="0" fontId="15" fillId="0" borderId="6" xfId="0" applyFont="1" applyFill="1" applyBorder="1"/>
    <xf numFmtId="166" fontId="10" fillId="2" borderId="6" xfId="1" applyNumberFormat="1" applyFont="1" applyFill="1" applyBorder="1" applyAlignment="1" applyProtection="1">
      <alignment vertical="top" wrapText="1"/>
    </xf>
    <xf numFmtId="166" fontId="29" fillId="0" borderId="9" xfId="1" applyNumberFormat="1" applyFont="1" applyFill="1" applyBorder="1"/>
    <xf numFmtId="166" fontId="12" fillId="0" borderId="10" xfId="1" applyNumberFormat="1" applyFont="1" applyFill="1" applyBorder="1" applyAlignment="1">
      <alignment vertical="top"/>
    </xf>
    <xf numFmtId="166" fontId="12" fillId="0" borderId="3" xfId="1" applyNumberFormat="1" applyFont="1" applyFill="1" applyBorder="1" applyAlignment="1">
      <alignment vertical="top"/>
    </xf>
    <xf numFmtId="166" fontId="12" fillId="0" borderId="11" xfId="1" applyNumberFormat="1" applyFont="1" applyFill="1" applyBorder="1" applyAlignment="1">
      <alignment vertical="top"/>
    </xf>
    <xf numFmtId="166" fontId="10" fillId="2" borderId="5" xfId="1" applyNumberFormat="1" applyFont="1" applyFill="1" applyBorder="1" applyAlignment="1">
      <alignment horizontal="center" vertical="center"/>
    </xf>
    <xf numFmtId="166" fontId="9" fillId="0" borderId="13" xfId="1" applyNumberFormat="1" applyFont="1" applyFill="1" applyBorder="1" applyAlignment="1">
      <alignment vertical="top"/>
    </xf>
    <xf numFmtId="166" fontId="9" fillId="0" borderId="8" xfId="1" applyNumberFormat="1" applyFont="1" applyFill="1" applyBorder="1" applyAlignment="1">
      <alignment vertical="top"/>
    </xf>
    <xf numFmtId="166" fontId="9" fillId="0" borderId="16" xfId="1" applyNumberFormat="1" applyFont="1" applyFill="1" applyBorder="1" applyAlignment="1">
      <alignment vertical="top"/>
    </xf>
    <xf numFmtId="166" fontId="9" fillId="0" borderId="7" xfId="1" applyNumberFormat="1" applyFont="1" applyFill="1" applyBorder="1" applyAlignment="1">
      <alignment vertical="top"/>
    </xf>
    <xf numFmtId="166" fontId="12" fillId="2" borderId="6" xfId="1" applyNumberFormat="1" applyFont="1" applyFill="1" applyBorder="1" applyAlignment="1">
      <alignment horizontal="center" vertical="top"/>
    </xf>
    <xf numFmtId="166" fontId="12" fillId="2" borderId="0" xfId="1" applyNumberFormat="1" applyFont="1" applyFill="1" applyBorder="1" applyAlignment="1">
      <alignment horizontal="center" vertical="top"/>
    </xf>
    <xf numFmtId="166" fontId="12" fillId="2" borderId="9" xfId="1" applyNumberFormat="1" applyFont="1" applyFill="1" applyBorder="1" applyAlignment="1">
      <alignment horizontal="center" vertical="top"/>
    </xf>
    <xf numFmtId="166" fontId="12" fillId="2" borderId="10" xfId="1" applyNumberFormat="1" applyFont="1" applyFill="1" applyBorder="1" applyAlignment="1">
      <alignment horizontal="center" vertical="top"/>
    </xf>
    <xf numFmtId="166" fontId="12" fillId="2" borderId="3" xfId="1" applyNumberFormat="1" applyFont="1" applyFill="1" applyBorder="1" applyAlignment="1">
      <alignment horizontal="center" vertical="top"/>
    </xf>
    <xf numFmtId="166" fontId="12" fillId="2" borderId="11" xfId="1" applyNumberFormat="1" applyFont="1" applyFill="1" applyBorder="1" applyAlignment="1">
      <alignment horizontal="center" vertical="top"/>
    </xf>
    <xf numFmtId="166" fontId="10" fillId="2" borderId="1" xfId="1" applyNumberFormat="1" applyFont="1" applyFill="1" applyBorder="1" applyAlignment="1">
      <alignment horizontal="center" vertical="top"/>
    </xf>
    <xf numFmtId="166" fontId="10" fillId="2" borderId="12" xfId="1" applyNumberFormat="1" applyFont="1" applyFill="1" applyBorder="1" applyAlignment="1">
      <alignment horizontal="center" vertical="top"/>
    </xf>
    <xf numFmtId="166" fontId="10" fillId="2" borderId="5" xfId="1" applyNumberFormat="1" applyFont="1" applyFill="1" applyBorder="1" applyAlignment="1">
      <alignment horizontal="center" vertical="top"/>
    </xf>
    <xf numFmtId="166" fontId="10" fillId="2" borderId="2" xfId="1" applyNumberFormat="1" applyFont="1" applyFill="1" applyBorder="1" applyAlignment="1">
      <alignment horizontal="left" vertical="top" wrapText="1"/>
    </xf>
    <xf numFmtId="166" fontId="10" fillId="2" borderId="6" xfId="1" applyNumberFormat="1" applyFont="1" applyFill="1" applyBorder="1" applyAlignment="1">
      <alignment horizontal="center" vertical="top"/>
    </xf>
    <xf numFmtId="166" fontId="10" fillId="2" borderId="0" xfId="1" applyNumberFormat="1" applyFont="1" applyFill="1" applyBorder="1" applyAlignment="1">
      <alignment horizontal="center" vertical="top"/>
    </xf>
    <xf numFmtId="166" fontId="10" fillId="2" borderId="9" xfId="1" applyNumberFormat="1" applyFont="1" applyFill="1" applyBorder="1" applyAlignment="1">
      <alignment horizontal="center" vertical="top"/>
    </xf>
    <xf numFmtId="166" fontId="10" fillId="2" borderId="6" xfId="1" applyNumberFormat="1" applyFont="1" applyFill="1" applyBorder="1" applyAlignment="1">
      <alignment horizontal="left" vertical="top"/>
    </xf>
    <xf numFmtId="166" fontId="10" fillId="2" borderId="0" xfId="1" applyNumberFormat="1" applyFont="1" applyFill="1" applyBorder="1" applyAlignment="1">
      <alignment horizontal="left" vertical="top"/>
    </xf>
    <xf numFmtId="166" fontId="10" fillId="2" borderId="9" xfId="1" applyNumberFormat="1" applyFont="1" applyFill="1" applyBorder="1" applyAlignment="1">
      <alignment horizontal="left" vertical="top"/>
    </xf>
    <xf numFmtId="166" fontId="10" fillId="2" borderId="6" xfId="1" applyNumberFormat="1" applyFont="1" applyFill="1" applyBorder="1" applyAlignment="1" applyProtection="1">
      <alignment horizontal="left" vertical="top" wrapText="1"/>
    </xf>
    <xf numFmtId="166" fontId="10" fillId="2" borderId="0" xfId="1" applyNumberFormat="1" applyFont="1" applyFill="1" applyBorder="1" applyAlignment="1" applyProtection="1">
      <alignment horizontal="left" vertical="top" wrapText="1"/>
    </xf>
    <xf numFmtId="166" fontId="10" fillId="2" borderId="5" xfId="1" applyNumberFormat="1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vertical="center"/>
    </xf>
    <xf numFmtId="166" fontId="10" fillId="2" borderId="5" xfId="1" applyNumberFormat="1" applyFont="1" applyFill="1" applyBorder="1" applyAlignment="1">
      <alignment horizontal="center" vertical="top" wrapText="1"/>
    </xf>
    <xf numFmtId="166" fontId="10" fillId="2" borderId="12" xfId="1" applyNumberFormat="1" applyFont="1" applyFill="1" applyBorder="1" applyAlignment="1">
      <alignment horizontal="center" vertical="top" wrapText="1"/>
    </xf>
    <xf numFmtId="166" fontId="10" fillId="2" borderId="1" xfId="1" applyNumberFormat="1" applyFont="1" applyFill="1" applyBorder="1" applyAlignment="1">
      <alignment horizontal="center" vertical="top" wrapText="1"/>
    </xf>
    <xf numFmtId="166" fontId="10" fillId="2" borderId="14" xfId="1" applyNumberFormat="1" applyFont="1" applyFill="1" applyBorder="1" applyAlignment="1">
      <alignment horizontal="center"/>
    </xf>
    <xf numFmtId="166" fontId="10" fillId="2" borderId="10" xfId="1" applyNumberFormat="1" applyFont="1" applyFill="1" applyBorder="1" applyAlignment="1">
      <alignment horizontal="center"/>
    </xf>
    <xf numFmtId="0" fontId="12" fillId="2" borderId="6" xfId="0" applyFont="1" applyFill="1" applyBorder="1" applyAlignment="1">
      <alignment horizontal="left"/>
    </xf>
    <xf numFmtId="0" fontId="12" fillId="2" borderId="9" xfId="0" applyFont="1" applyFill="1" applyBorder="1" applyAlignment="1">
      <alignment horizontal="left"/>
    </xf>
    <xf numFmtId="166" fontId="10" fillId="2" borderId="5" xfId="1" applyNumberFormat="1" applyFont="1" applyFill="1" applyBorder="1" applyAlignment="1">
      <alignment horizontal="center" vertical="center" wrapText="1"/>
    </xf>
    <xf numFmtId="0" fontId="1" fillId="0" borderId="1" xfId="0" applyFont="1" applyBorder="1"/>
    <xf numFmtId="0" fontId="1" fillId="0" borderId="12" xfId="0" applyFont="1" applyBorder="1"/>
    <xf numFmtId="166" fontId="10" fillId="2" borderId="12" xfId="1" applyNumberFormat="1" applyFont="1" applyFill="1" applyBorder="1" applyAlignment="1">
      <alignment horizontal="center" vertical="center" wrapText="1"/>
    </xf>
  </cellXfs>
  <cellStyles count="8">
    <cellStyle name="Comma" xfId="1" builtinId="3"/>
    <cellStyle name="Comma 2" xfId="2"/>
    <cellStyle name="Comma 4" xfId="4"/>
    <cellStyle name="Hyperlink 2" xfId="5"/>
    <cellStyle name="Normal" xfId="0" builtinId="0"/>
    <cellStyle name="Normal 2" xfId="3"/>
    <cellStyle name="Normal 3" xfId="6"/>
    <cellStyle name="Percent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J205"/>
  <sheetViews>
    <sheetView zoomScaleSheetLayoutView="100" workbookViewId="0">
      <selection activeCell="J1" sqref="J1:J1048576"/>
    </sheetView>
  </sheetViews>
  <sheetFormatPr defaultRowHeight="12.75"/>
  <cols>
    <col min="1" max="1" width="5.7109375" style="55" customWidth="1"/>
    <col min="2" max="2" width="4.5703125" style="55" customWidth="1"/>
    <col min="3" max="3" width="10.42578125" style="55" customWidth="1"/>
    <col min="4" max="4" width="28.140625" style="55" customWidth="1"/>
    <col min="5" max="5" width="8.7109375" style="55" customWidth="1"/>
    <col min="6" max="6" width="16.7109375" style="60" customWidth="1"/>
    <col min="7" max="7" width="18.140625" style="60" customWidth="1"/>
    <col min="8" max="8" width="18.140625" style="52" hidden="1" customWidth="1"/>
    <col min="9" max="9" width="9.140625" style="55"/>
    <col min="10" max="10" width="17.5703125" style="55" hidden="1" customWidth="1"/>
    <col min="11" max="16384" width="9.140625" style="55"/>
  </cols>
  <sheetData>
    <row r="1" spans="1:10" ht="18.75">
      <c r="A1" s="120" t="s">
        <v>83</v>
      </c>
      <c r="B1" s="121"/>
      <c r="C1" s="121"/>
      <c r="D1" s="121"/>
      <c r="E1" s="121"/>
      <c r="F1" s="122"/>
      <c r="G1" s="122"/>
      <c r="H1" s="48"/>
    </row>
    <row r="2" spans="1:10" ht="18.75">
      <c r="A2" s="121"/>
      <c r="B2" s="121"/>
      <c r="C2" s="121"/>
      <c r="D2" s="121"/>
      <c r="E2" s="121"/>
      <c r="F2" s="122"/>
      <c r="G2" s="122"/>
      <c r="H2" s="48"/>
    </row>
    <row r="3" spans="1:10" ht="21" customHeight="1">
      <c r="A3" s="123" t="s">
        <v>178</v>
      </c>
      <c r="B3" s="124"/>
      <c r="C3" s="124"/>
      <c r="D3" s="124"/>
      <c r="E3" s="124"/>
      <c r="F3" s="125"/>
      <c r="G3" s="126"/>
      <c r="H3" s="77"/>
    </row>
    <row r="4" spans="1:10" ht="28.5">
      <c r="A4" s="320"/>
      <c r="B4" s="318"/>
      <c r="C4" s="318"/>
      <c r="D4" s="319"/>
      <c r="E4" s="127" t="s">
        <v>74</v>
      </c>
      <c r="F4" s="78" t="s">
        <v>177</v>
      </c>
      <c r="G4" s="78" t="s">
        <v>174</v>
      </c>
      <c r="H4" s="78" t="s">
        <v>156</v>
      </c>
      <c r="I4" s="16"/>
      <c r="J4" s="86" t="s">
        <v>177</v>
      </c>
    </row>
    <row r="5" spans="1:10" ht="15">
      <c r="A5" s="128"/>
      <c r="B5" s="129" t="s">
        <v>0</v>
      </c>
      <c r="C5" s="130"/>
      <c r="D5" s="131"/>
      <c r="E5" s="132"/>
      <c r="F5" s="261"/>
      <c r="G5" s="263"/>
      <c r="H5" s="56"/>
      <c r="J5" s="309"/>
    </row>
    <row r="6" spans="1:10" ht="15">
      <c r="A6" s="135"/>
      <c r="B6" s="322"/>
      <c r="C6" s="323"/>
      <c r="D6" s="324"/>
      <c r="E6" s="132"/>
      <c r="F6" s="261"/>
      <c r="G6" s="136"/>
      <c r="H6" s="56"/>
      <c r="J6" s="309"/>
    </row>
    <row r="7" spans="1:10" ht="15">
      <c r="A7" s="136">
        <v>1</v>
      </c>
      <c r="B7" s="129" t="s">
        <v>1</v>
      </c>
      <c r="C7" s="129"/>
      <c r="D7" s="131"/>
      <c r="E7" s="132"/>
      <c r="F7" s="261"/>
      <c r="G7" s="136"/>
      <c r="H7" s="56"/>
      <c r="J7" s="309"/>
    </row>
    <row r="8" spans="1:10" ht="15">
      <c r="A8" s="135"/>
      <c r="B8" s="137" t="s">
        <v>2</v>
      </c>
      <c r="C8" s="138"/>
      <c r="D8" s="131"/>
      <c r="E8" s="139">
        <v>2</v>
      </c>
      <c r="F8" s="144">
        <f>'note 2'!C18</f>
        <v>100000</v>
      </c>
      <c r="G8" s="136">
        <v>100000</v>
      </c>
      <c r="H8" s="56">
        <f>'note 2'!E18</f>
        <v>100000</v>
      </c>
      <c r="J8" s="309">
        <f>+F8</f>
        <v>100000</v>
      </c>
    </row>
    <row r="9" spans="1:10" ht="15">
      <c r="A9" s="135"/>
      <c r="B9" s="137" t="s">
        <v>3</v>
      </c>
      <c r="C9" s="138"/>
      <c r="D9" s="131"/>
      <c r="E9" s="139">
        <v>3</v>
      </c>
      <c r="F9" s="167">
        <f>+notes!C11</f>
        <v>-343971</v>
      </c>
      <c r="G9" s="167">
        <f>notes!D11</f>
        <v>-341939</v>
      </c>
      <c r="H9" s="53">
        <f>notes!E11</f>
        <v>-23640</v>
      </c>
      <c r="J9" s="309">
        <f>+F9</f>
        <v>-343971</v>
      </c>
    </row>
    <row r="10" spans="1:10" ht="15">
      <c r="A10" s="135"/>
      <c r="B10" s="137" t="s">
        <v>4</v>
      </c>
      <c r="C10" s="138"/>
      <c r="D10" s="131"/>
      <c r="E10" s="139"/>
      <c r="F10" s="144">
        <v>0</v>
      </c>
      <c r="G10" s="136">
        <v>0</v>
      </c>
      <c r="H10" s="56"/>
      <c r="J10" s="309"/>
    </row>
    <row r="11" spans="1:10" ht="15">
      <c r="A11" s="136">
        <v>2</v>
      </c>
      <c r="B11" s="129" t="s">
        <v>5</v>
      </c>
      <c r="C11" s="129"/>
      <c r="D11" s="131"/>
      <c r="E11" s="132"/>
      <c r="F11" s="261"/>
      <c r="G11" s="136"/>
      <c r="H11" s="56"/>
      <c r="J11" s="309"/>
    </row>
    <row r="12" spans="1:10" ht="15">
      <c r="A12" s="136"/>
      <c r="B12" s="322"/>
      <c r="C12" s="323"/>
      <c r="D12" s="324"/>
      <c r="E12" s="132"/>
      <c r="F12" s="261"/>
      <c r="G12" s="136"/>
      <c r="H12" s="56"/>
      <c r="J12" s="309"/>
    </row>
    <row r="13" spans="1:10" ht="15">
      <c r="A13" s="136">
        <v>3</v>
      </c>
      <c r="B13" s="129" t="s">
        <v>6</v>
      </c>
      <c r="C13" s="129"/>
      <c r="D13" s="131"/>
      <c r="E13" s="132"/>
      <c r="F13" s="261"/>
      <c r="G13" s="136"/>
      <c r="H13" s="56"/>
      <c r="J13" s="309"/>
    </row>
    <row r="14" spans="1:10" ht="15">
      <c r="A14" s="141"/>
      <c r="B14" s="137" t="s">
        <v>7</v>
      </c>
      <c r="C14" s="138"/>
      <c r="D14" s="131"/>
      <c r="E14" s="139">
        <v>4</v>
      </c>
      <c r="F14" s="129">
        <f>notes!C19</f>
        <v>319237</v>
      </c>
      <c r="G14" s="136">
        <f>notes!D19</f>
        <v>328973</v>
      </c>
      <c r="H14" s="56">
        <f>notes!E19</f>
        <v>320464</v>
      </c>
      <c r="J14" s="309">
        <f>+F14</f>
        <v>319237</v>
      </c>
    </row>
    <row r="15" spans="1:10" ht="15">
      <c r="A15" s="141"/>
      <c r="B15" s="137" t="s">
        <v>63</v>
      </c>
      <c r="C15" s="138"/>
      <c r="D15" s="131"/>
      <c r="E15" s="142"/>
      <c r="F15" s="262">
        <v>0</v>
      </c>
      <c r="G15" s="136">
        <v>0</v>
      </c>
      <c r="H15" s="56"/>
      <c r="J15" s="309"/>
    </row>
    <row r="16" spans="1:10" ht="15">
      <c r="A16" s="141"/>
      <c r="B16" s="137" t="s">
        <v>62</v>
      </c>
      <c r="C16" s="138"/>
      <c r="D16" s="131"/>
      <c r="E16" s="139"/>
      <c r="F16" s="144">
        <v>0</v>
      </c>
      <c r="G16" s="136">
        <v>0</v>
      </c>
      <c r="H16" s="56"/>
      <c r="J16" s="309"/>
    </row>
    <row r="17" spans="1:10" ht="15">
      <c r="A17" s="141"/>
      <c r="B17" s="137" t="s">
        <v>8</v>
      </c>
      <c r="C17" s="138"/>
      <c r="D17" s="131"/>
      <c r="E17" s="139"/>
      <c r="F17" s="144">
        <v>0</v>
      </c>
      <c r="G17" s="136">
        <v>0</v>
      </c>
      <c r="H17" s="56"/>
      <c r="J17" s="309"/>
    </row>
    <row r="18" spans="1:10" ht="15">
      <c r="A18" s="135"/>
      <c r="B18" s="312"/>
      <c r="C18" s="313"/>
      <c r="D18" s="314"/>
      <c r="E18" s="132"/>
      <c r="F18" s="261"/>
      <c r="G18" s="136"/>
      <c r="H18" s="56"/>
      <c r="J18" s="309"/>
    </row>
    <row r="19" spans="1:10" ht="15">
      <c r="A19" s="136">
        <v>4</v>
      </c>
      <c r="B19" s="129" t="s">
        <v>9</v>
      </c>
      <c r="C19" s="129"/>
      <c r="D19" s="131"/>
      <c r="E19" s="132"/>
      <c r="F19" s="261"/>
      <c r="G19" s="136"/>
      <c r="H19" s="56"/>
      <c r="J19" s="309"/>
    </row>
    <row r="20" spans="1:10" ht="15">
      <c r="A20" s="135"/>
      <c r="B20" s="137" t="s">
        <v>10</v>
      </c>
      <c r="C20" s="138"/>
      <c r="D20" s="131"/>
      <c r="E20" s="139"/>
      <c r="F20" s="144">
        <v>0</v>
      </c>
      <c r="G20" s="136">
        <v>0</v>
      </c>
      <c r="H20" s="56"/>
      <c r="J20" s="309"/>
    </row>
    <row r="21" spans="1:10" ht="15">
      <c r="A21" s="135"/>
      <c r="B21" s="137" t="s">
        <v>11</v>
      </c>
      <c r="C21" s="138"/>
      <c r="D21" s="131"/>
      <c r="E21" s="145"/>
      <c r="F21" s="146">
        <v>0</v>
      </c>
      <c r="G21" s="264">
        <v>0</v>
      </c>
      <c r="H21" s="48"/>
      <c r="J21" s="309"/>
    </row>
    <row r="22" spans="1:10" ht="15">
      <c r="A22" s="135"/>
      <c r="B22" s="137" t="s">
        <v>12</v>
      </c>
      <c r="C22" s="138"/>
      <c r="D22" s="131"/>
      <c r="E22" s="139">
        <v>5</v>
      </c>
      <c r="F22" s="144">
        <f>+notes!C26</f>
        <v>14146</v>
      </c>
      <c r="G22" s="136">
        <f>notes!D26</f>
        <v>12966</v>
      </c>
      <c r="H22" s="56">
        <f>notes!E26</f>
        <v>4496</v>
      </c>
      <c r="J22" s="309">
        <f>+F22</f>
        <v>14146</v>
      </c>
    </row>
    <row r="23" spans="1:10" ht="15">
      <c r="A23" s="135"/>
      <c r="B23" s="137" t="s">
        <v>13</v>
      </c>
      <c r="C23" s="138"/>
      <c r="D23" s="131"/>
      <c r="E23" s="139"/>
      <c r="F23" s="144">
        <v>0</v>
      </c>
      <c r="G23" s="136">
        <v>0</v>
      </c>
      <c r="H23" s="56"/>
      <c r="J23" s="309"/>
    </row>
    <row r="24" spans="1:10" ht="15">
      <c r="A24" s="135"/>
      <c r="B24" s="312"/>
      <c r="C24" s="313"/>
      <c r="D24" s="314"/>
      <c r="E24" s="132"/>
      <c r="F24" s="261"/>
      <c r="G24" s="213"/>
      <c r="H24" s="56"/>
      <c r="J24" s="309"/>
    </row>
    <row r="25" spans="1:10" ht="20.25" customHeight="1">
      <c r="A25" s="135"/>
      <c r="B25" s="322" t="s">
        <v>14</v>
      </c>
      <c r="C25" s="323"/>
      <c r="D25" s="324"/>
      <c r="E25" s="132"/>
      <c r="F25" s="147">
        <f>SUM(F8:F24)</f>
        <v>89412</v>
      </c>
      <c r="G25" s="147">
        <f>SUM(G8:G24)</f>
        <v>100000</v>
      </c>
      <c r="H25" s="54">
        <f>SUM(H8:H24)</f>
        <v>401320</v>
      </c>
      <c r="J25" s="311">
        <f>SUM(J7:J24)</f>
        <v>89412</v>
      </c>
    </row>
    <row r="26" spans="1:10" ht="15">
      <c r="A26" s="135"/>
      <c r="B26" s="312"/>
      <c r="C26" s="313"/>
      <c r="D26" s="314"/>
      <c r="E26" s="132"/>
      <c r="F26" s="133"/>
      <c r="G26" s="134"/>
      <c r="H26" s="56"/>
      <c r="J26" s="309"/>
    </row>
    <row r="27" spans="1:10" ht="15">
      <c r="A27" s="148" t="s">
        <v>15</v>
      </c>
      <c r="B27" s="325" t="s">
        <v>16</v>
      </c>
      <c r="C27" s="326"/>
      <c r="D27" s="327"/>
      <c r="E27" s="132"/>
      <c r="F27" s="133"/>
      <c r="G27" s="134"/>
      <c r="H27" s="56"/>
      <c r="J27" s="309"/>
    </row>
    <row r="28" spans="1:10" ht="15">
      <c r="A28" s="135"/>
      <c r="B28" s="312"/>
      <c r="C28" s="313"/>
      <c r="D28" s="314"/>
      <c r="E28" s="132"/>
      <c r="F28" s="133"/>
      <c r="G28" s="134"/>
      <c r="H28" s="56"/>
      <c r="J28" s="309"/>
    </row>
    <row r="29" spans="1:10" ht="15">
      <c r="A29" s="135">
        <v>1</v>
      </c>
      <c r="B29" s="129" t="s">
        <v>17</v>
      </c>
      <c r="C29" s="138"/>
      <c r="D29" s="131"/>
      <c r="E29" s="132"/>
      <c r="F29" s="133"/>
      <c r="G29" s="134"/>
      <c r="H29" s="56"/>
      <c r="J29" s="309"/>
    </row>
    <row r="30" spans="1:10" ht="15">
      <c r="A30" s="135"/>
      <c r="B30" s="137" t="s">
        <v>18</v>
      </c>
      <c r="C30" s="138"/>
      <c r="D30" s="131"/>
      <c r="E30" s="139"/>
      <c r="F30" s="140"/>
      <c r="G30" s="134"/>
      <c r="H30" s="56"/>
      <c r="J30" s="309"/>
    </row>
    <row r="31" spans="1:10" ht="15">
      <c r="A31" s="135"/>
      <c r="B31" s="149" t="s">
        <v>19</v>
      </c>
      <c r="C31" s="138"/>
      <c r="D31" s="131"/>
      <c r="E31" s="132"/>
      <c r="F31" s="133">
        <v>0</v>
      </c>
      <c r="G31" s="134">
        <v>0</v>
      </c>
      <c r="H31" s="56"/>
      <c r="J31" s="309"/>
    </row>
    <row r="32" spans="1:10" ht="15">
      <c r="A32" s="135"/>
      <c r="B32" s="149" t="s">
        <v>20</v>
      </c>
      <c r="C32" s="138"/>
      <c r="D32" s="131"/>
      <c r="E32" s="132"/>
      <c r="F32" s="133">
        <v>0</v>
      </c>
      <c r="G32" s="134">
        <v>0</v>
      </c>
      <c r="H32" s="56"/>
      <c r="J32" s="309"/>
    </row>
    <row r="33" spans="1:10" ht="15">
      <c r="A33" s="135"/>
      <c r="B33" s="149" t="s">
        <v>21</v>
      </c>
      <c r="C33" s="138"/>
      <c r="D33" s="131"/>
      <c r="E33" s="132"/>
      <c r="F33" s="133">
        <v>0</v>
      </c>
      <c r="G33" s="134">
        <v>0</v>
      </c>
      <c r="H33" s="56"/>
      <c r="J33" s="309"/>
    </row>
    <row r="34" spans="1:10" ht="15">
      <c r="A34" s="135"/>
      <c r="B34" s="149" t="s">
        <v>22</v>
      </c>
      <c r="C34" s="138"/>
      <c r="D34" s="131"/>
      <c r="E34" s="132"/>
      <c r="F34" s="133">
        <v>0</v>
      </c>
      <c r="G34" s="134">
        <v>0</v>
      </c>
      <c r="H34" s="56"/>
      <c r="J34" s="309"/>
    </row>
    <row r="35" spans="1:10" ht="15">
      <c r="A35" s="135"/>
      <c r="B35" s="149" t="s">
        <v>23</v>
      </c>
      <c r="C35" s="138"/>
      <c r="D35" s="131"/>
      <c r="E35" s="132"/>
      <c r="F35" s="133">
        <v>0</v>
      </c>
      <c r="G35" s="134">
        <v>0</v>
      </c>
      <c r="H35" s="56"/>
      <c r="J35" s="309"/>
    </row>
    <row r="36" spans="1:10" ht="15">
      <c r="A36" s="135"/>
      <c r="B36" s="312"/>
      <c r="C36" s="313"/>
      <c r="D36" s="314"/>
      <c r="E36" s="132"/>
      <c r="F36" s="133"/>
      <c r="G36" s="134"/>
      <c r="H36" s="56"/>
      <c r="J36" s="309"/>
    </row>
    <row r="37" spans="1:10" ht="15">
      <c r="A37" s="135"/>
      <c r="B37" s="137" t="s">
        <v>24</v>
      </c>
      <c r="C37" s="138"/>
      <c r="D37" s="131"/>
      <c r="E37" s="139">
        <v>6</v>
      </c>
      <c r="F37" s="140">
        <f>G37</f>
        <v>0</v>
      </c>
      <c r="G37" s="134">
        <f>notes!E47</f>
        <v>0</v>
      </c>
      <c r="H37" s="56">
        <f>notes!G47</f>
        <v>100000</v>
      </c>
      <c r="J37" s="309">
        <f>+F37</f>
        <v>0</v>
      </c>
    </row>
    <row r="38" spans="1:10" ht="15">
      <c r="A38" s="135"/>
      <c r="B38" s="137" t="s">
        <v>64</v>
      </c>
      <c r="C38" s="138"/>
      <c r="D38" s="131"/>
      <c r="E38" s="142"/>
      <c r="F38" s="143">
        <v>0</v>
      </c>
      <c r="G38" s="134">
        <v>0</v>
      </c>
      <c r="H38" s="56"/>
      <c r="J38" s="309"/>
    </row>
    <row r="39" spans="1:10" ht="15">
      <c r="A39" s="135"/>
      <c r="B39" s="137" t="s">
        <v>25</v>
      </c>
      <c r="C39" s="138"/>
      <c r="D39" s="131"/>
      <c r="E39" s="139">
        <v>7</v>
      </c>
      <c r="F39" s="140">
        <f>+notes!C35</f>
        <v>89412</v>
      </c>
      <c r="G39" s="134">
        <v>0</v>
      </c>
      <c r="H39" s="56"/>
      <c r="J39" s="309"/>
    </row>
    <row r="40" spans="1:10" ht="15">
      <c r="A40" s="135"/>
      <c r="B40" s="137" t="s">
        <v>26</v>
      </c>
      <c r="C40" s="138"/>
      <c r="D40" s="131"/>
      <c r="E40" s="139"/>
      <c r="F40" s="140">
        <v>0</v>
      </c>
      <c r="G40" s="134">
        <v>0</v>
      </c>
      <c r="H40" s="56"/>
      <c r="J40" s="309"/>
    </row>
    <row r="41" spans="1:10" ht="15">
      <c r="A41" s="135"/>
      <c r="B41" s="312"/>
      <c r="C41" s="313"/>
      <c r="D41" s="314"/>
      <c r="E41" s="132"/>
      <c r="F41" s="133"/>
      <c r="G41" s="134"/>
      <c r="H41" s="56"/>
      <c r="J41" s="309"/>
    </row>
    <row r="42" spans="1:10" ht="15">
      <c r="A42" s="136">
        <v>2</v>
      </c>
      <c r="B42" s="129" t="s">
        <v>27</v>
      </c>
      <c r="C42" s="129"/>
      <c r="D42" s="131"/>
      <c r="E42" s="132"/>
      <c r="F42" s="133"/>
      <c r="G42" s="134"/>
      <c r="H42" s="56"/>
      <c r="J42" s="309"/>
    </row>
    <row r="43" spans="1:10" ht="15">
      <c r="A43" s="135"/>
      <c r="B43" s="137" t="s">
        <v>28</v>
      </c>
      <c r="C43" s="138"/>
      <c r="D43" s="131"/>
      <c r="E43" s="139"/>
      <c r="F43" s="140">
        <v>0</v>
      </c>
      <c r="G43" s="134">
        <v>0</v>
      </c>
      <c r="H43" s="56"/>
      <c r="J43" s="309"/>
    </row>
    <row r="44" spans="1:10" ht="15">
      <c r="A44" s="135"/>
      <c r="B44" s="137" t="s">
        <v>29</v>
      </c>
      <c r="C44" s="138"/>
      <c r="D44" s="131"/>
      <c r="E44" s="139"/>
      <c r="F44" s="140">
        <v>0</v>
      </c>
      <c r="G44" s="134">
        <v>0</v>
      </c>
      <c r="H44" s="56"/>
      <c r="J44" s="309"/>
    </row>
    <row r="45" spans="1:10" ht="15">
      <c r="A45" s="135"/>
      <c r="B45" s="137" t="s">
        <v>30</v>
      </c>
      <c r="C45" s="138"/>
      <c r="D45" s="131"/>
      <c r="E45" s="139"/>
      <c r="F45" s="140">
        <v>0</v>
      </c>
      <c r="G45" s="134">
        <v>0</v>
      </c>
      <c r="H45" s="56"/>
      <c r="J45" s="309"/>
    </row>
    <row r="46" spans="1:10" ht="15">
      <c r="A46" s="135"/>
      <c r="B46" s="137" t="s">
        <v>61</v>
      </c>
      <c r="C46" s="138"/>
      <c r="D46" s="131"/>
      <c r="E46" s="139" t="s">
        <v>35</v>
      </c>
      <c r="F46" s="140">
        <v>0</v>
      </c>
      <c r="G46" s="134">
        <v>0</v>
      </c>
      <c r="H46" s="56"/>
      <c r="J46" s="309"/>
    </row>
    <row r="47" spans="1:10" ht="15">
      <c r="A47" s="135"/>
      <c r="B47" s="137" t="s">
        <v>31</v>
      </c>
      <c r="C47" s="138"/>
      <c r="D47" s="131"/>
      <c r="E47" s="139"/>
      <c r="F47" s="140">
        <v>0</v>
      </c>
      <c r="G47" s="134">
        <v>0</v>
      </c>
      <c r="H47" s="56"/>
      <c r="J47" s="309"/>
    </row>
    <row r="48" spans="1:10" ht="15">
      <c r="A48" s="135"/>
      <c r="B48" s="137" t="s">
        <v>32</v>
      </c>
      <c r="C48" s="138"/>
      <c r="D48" s="131"/>
      <c r="E48" s="139"/>
      <c r="F48" s="140">
        <v>0</v>
      </c>
      <c r="G48" s="134">
        <v>0</v>
      </c>
      <c r="H48" s="56">
        <v>1320</v>
      </c>
      <c r="J48" s="309"/>
    </row>
    <row r="49" spans="1:10" ht="15">
      <c r="A49" s="135"/>
      <c r="B49" s="312"/>
      <c r="C49" s="313"/>
      <c r="D49" s="314"/>
      <c r="E49" s="139"/>
      <c r="F49" s="140"/>
      <c r="G49" s="134"/>
      <c r="H49" s="56"/>
      <c r="J49" s="309"/>
    </row>
    <row r="50" spans="1:10" ht="15">
      <c r="A50" s="135"/>
      <c r="B50" s="315"/>
      <c r="C50" s="316"/>
      <c r="D50" s="317"/>
      <c r="E50" s="132"/>
      <c r="F50" s="133"/>
      <c r="G50" s="134"/>
      <c r="H50" s="56"/>
      <c r="J50" s="309"/>
    </row>
    <row r="51" spans="1:10" ht="18" customHeight="1">
      <c r="A51" s="150"/>
      <c r="B51" s="318" t="s">
        <v>14</v>
      </c>
      <c r="C51" s="318"/>
      <c r="D51" s="319"/>
      <c r="E51" s="151"/>
      <c r="F51" s="152">
        <f>SUM(F27:F50)</f>
        <v>89412</v>
      </c>
      <c r="G51" s="152">
        <f>SUM(G27:G50)</f>
        <v>0</v>
      </c>
      <c r="H51" s="57">
        <v>401320</v>
      </c>
      <c r="J51" s="311">
        <f>SUM(J27:J50)</f>
        <v>0</v>
      </c>
    </row>
    <row r="52" spans="1:10" ht="25.15" customHeight="1">
      <c r="A52" s="150"/>
      <c r="B52" s="321" t="s">
        <v>90</v>
      </c>
      <c r="C52" s="321"/>
      <c r="D52" s="321"/>
      <c r="E52" s="153">
        <v>1</v>
      </c>
      <c r="F52" s="154"/>
      <c r="G52" s="152" t="s">
        <v>35</v>
      </c>
      <c r="H52" s="80"/>
    </row>
    <row r="53" spans="1:10" ht="15">
      <c r="A53" s="189" t="s">
        <v>33</v>
      </c>
      <c r="B53" s="156"/>
      <c r="C53" s="156"/>
      <c r="D53" s="156"/>
      <c r="E53" s="157"/>
      <c r="F53" s="144"/>
      <c r="G53" s="140"/>
      <c r="H53" s="81"/>
    </row>
    <row r="54" spans="1:10" ht="15">
      <c r="A54" s="190" t="s">
        <v>78</v>
      </c>
      <c r="B54" s="156"/>
      <c r="C54" s="156"/>
      <c r="D54" s="156"/>
      <c r="E54" s="138"/>
      <c r="F54" s="129"/>
      <c r="G54" s="134"/>
      <c r="H54" s="82"/>
    </row>
    <row r="55" spans="1:10" ht="15">
      <c r="A55" s="190" t="s">
        <v>34</v>
      </c>
      <c r="B55" s="156"/>
      <c r="C55" s="156"/>
      <c r="D55" s="138"/>
      <c r="E55" s="158" t="s">
        <v>140</v>
      </c>
      <c r="F55" s="129"/>
      <c r="G55" s="191"/>
      <c r="H55" s="83"/>
    </row>
    <row r="56" spans="1:10" ht="15">
      <c r="A56" s="177" t="s">
        <v>105</v>
      </c>
      <c r="B56" s="156"/>
      <c r="C56" s="156"/>
      <c r="D56" s="156"/>
      <c r="E56" s="138"/>
      <c r="F56" s="129"/>
      <c r="G56" s="192"/>
      <c r="H56" s="84"/>
    </row>
    <row r="57" spans="1:10" ht="15">
      <c r="A57" s="190"/>
      <c r="B57" s="156"/>
      <c r="C57" s="156"/>
      <c r="D57" s="156"/>
      <c r="E57" s="138"/>
      <c r="F57" s="129"/>
      <c r="G57" s="140"/>
      <c r="H57" s="84"/>
    </row>
    <row r="58" spans="1:10" ht="15">
      <c r="A58" s="60"/>
      <c r="B58" s="156"/>
      <c r="C58" s="156"/>
      <c r="D58" s="156"/>
      <c r="E58" s="129"/>
      <c r="F58" s="129"/>
      <c r="G58" s="140"/>
      <c r="H58" s="103"/>
    </row>
    <row r="59" spans="1:10" ht="12.75" customHeight="1">
      <c r="A59" s="190" t="s">
        <v>153</v>
      </c>
      <c r="B59" s="293"/>
      <c r="C59" s="293"/>
      <c r="D59" s="138"/>
      <c r="E59" s="144" t="s">
        <v>157</v>
      </c>
      <c r="G59" s="191" t="s">
        <v>155</v>
      </c>
      <c r="H59" s="82" t="s">
        <v>155</v>
      </c>
    </row>
    <row r="60" spans="1:10" ht="15">
      <c r="A60" s="190" t="s">
        <v>79</v>
      </c>
      <c r="D60" s="138"/>
      <c r="E60" s="144" t="s">
        <v>138</v>
      </c>
      <c r="G60" s="193" t="s">
        <v>163</v>
      </c>
      <c r="H60" s="82" t="s">
        <v>138</v>
      </c>
    </row>
    <row r="61" spans="1:10" ht="15">
      <c r="A61" s="190" t="s">
        <v>77</v>
      </c>
      <c r="B61" s="138"/>
      <c r="C61" s="138"/>
      <c r="D61" s="138"/>
      <c r="E61" s="138"/>
      <c r="F61" s="129"/>
      <c r="G61" s="131"/>
      <c r="H61" s="56"/>
    </row>
    <row r="62" spans="1:10" ht="15">
      <c r="A62" s="189" t="s">
        <v>71</v>
      </c>
      <c r="B62" s="156"/>
      <c r="C62" s="156"/>
      <c r="D62" s="138"/>
      <c r="E62" s="159"/>
      <c r="F62" s="158"/>
      <c r="G62" s="192"/>
      <c r="H62" s="46"/>
    </row>
    <row r="63" spans="1:10" ht="15">
      <c r="A63" s="194" t="s">
        <v>175</v>
      </c>
      <c r="B63" s="160"/>
      <c r="C63" s="160"/>
      <c r="D63" s="161"/>
      <c r="E63" s="162"/>
      <c r="F63" s="163"/>
      <c r="G63" s="195"/>
      <c r="H63" s="85"/>
    </row>
    <row r="64" spans="1:10">
      <c r="H64" s="55"/>
    </row>
    <row r="65" spans="6:8">
      <c r="F65" s="60">
        <f>+F25-F51</f>
        <v>0</v>
      </c>
      <c r="G65" s="60">
        <f>+G25-G51</f>
        <v>100000</v>
      </c>
      <c r="H65" s="55"/>
    </row>
    <row r="66" spans="6:8">
      <c r="H66" s="55"/>
    </row>
    <row r="67" spans="6:8">
      <c r="H67" s="55"/>
    </row>
    <row r="68" spans="6:8">
      <c r="H68" s="55"/>
    </row>
    <row r="69" spans="6:8">
      <c r="H69" s="55"/>
    </row>
    <row r="70" spans="6:8">
      <c r="H70" s="55"/>
    </row>
    <row r="71" spans="6:8">
      <c r="H71" s="55"/>
    </row>
    <row r="72" spans="6:8">
      <c r="H72" s="55"/>
    </row>
    <row r="73" spans="6:8">
      <c r="H73" s="55"/>
    </row>
    <row r="74" spans="6:8">
      <c r="H74" s="55"/>
    </row>
    <row r="75" spans="6:8">
      <c r="H75" s="55"/>
    </row>
    <row r="76" spans="6:8">
      <c r="H76" s="55"/>
    </row>
    <row r="77" spans="6:8">
      <c r="H77" s="55"/>
    </row>
    <row r="78" spans="6:8">
      <c r="H78" s="55"/>
    </row>
    <row r="79" spans="6:8">
      <c r="H79" s="55"/>
    </row>
    <row r="80" spans="6:8">
      <c r="H80" s="55"/>
    </row>
    <row r="81" spans="8:8">
      <c r="H81" s="55"/>
    </row>
    <row r="82" spans="8:8">
      <c r="H82" s="55"/>
    </row>
    <row r="83" spans="8:8">
      <c r="H83" s="55"/>
    </row>
    <row r="84" spans="8:8">
      <c r="H84" s="55"/>
    </row>
    <row r="85" spans="8:8">
      <c r="H85" s="55"/>
    </row>
    <row r="86" spans="8:8">
      <c r="H86" s="55"/>
    </row>
    <row r="87" spans="8:8">
      <c r="H87" s="55"/>
    </row>
    <row r="88" spans="8:8">
      <c r="H88" s="55"/>
    </row>
    <row r="89" spans="8:8">
      <c r="H89" s="55"/>
    </row>
    <row r="90" spans="8:8">
      <c r="H90" s="55"/>
    </row>
    <row r="91" spans="8:8">
      <c r="H91" s="55"/>
    </row>
    <row r="92" spans="8:8">
      <c r="H92" s="55"/>
    </row>
    <row r="93" spans="8:8">
      <c r="H93" s="55"/>
    </row>
    <row r="94" spans="8:8">
      <c r="H94" s="55"/>
    </row>
    <row r="95" spans="8:8">
      <c r="H95" s="55"/>
    </row>
    <row r="96" spans="8:8">
      <c r="H96" s="55"/>
    </row>
    <row r="97" spans="8:8">
      <c r="H97" s="55"/>
    </row>
    <row r="98" spans="8:8">
      <c r="H98" s="55"/>
    </row>
    <row r="99" spans="8:8">
      <c r="H99" s="55"/>
    </row>
    <row r="100" spans="8:8">
      <c r="H100" s="55"/>
    </row>
    <row r="101" spans="8:8">
      <c r="H101" s="55"/>
    </row>
    <row r="102" spans="8:8">
      <c r="H102" s="55"/>
    </row>
    <row r="103" spans="8:8">
      <c r="H103" s="55"/>
    </row>
    <row r="104" spans="8:8">
      <c r="H104" s="55"/>
    </row>
    <row r="105" spans="8:8">
      <c r="H105" s="55"/>
    </row>
    <row r="106" spans="8:8">
      <c r="H106" s="55"/>
    </row>
    <row r="107" spans="8:8">
      <c r="H107" s="55"/>
    </row>
    <row r="108" spans="8:8">
      <c r="H108" s="55"/>
    </row>
    <row r="109" spans="8:8">
      <c r="H109" s="55"/>
    </row>
    <row r="110" spans="8:8">
      <c r="H110" s="55"/>
    </row>
    <row r="111" spans="8:8">
      <c r="H111" s="55"/>
    </row>
    <row r="112" spans="8:8">
      <c r="H112" s="55"/>
    </row>
    <row r="113" spans="8:8">
      <c r="H113" s="55"/>
    </row>
    <row r="114" spans="8:8">
      <c r="H114" s="55"/>
    </row>
    <row r="115" spans="8:8">
      <c r="H115" s="55"/>
    </row>
    <row r="116" spans="8:8">
      <c r="H116" s="55"/>
    </row>
    <row r="117" spans="8:8">
      <c r="H117" s="55"/>
    </row>
    <row r="118" spans="8:8">
      <c r="H118" s="55"/>
    </row>
    <row r="119" spans="8:8">
      <c r="H119" s="55"/>
    </row>
    <row r="120" spans="8:8">
      <c r="H120" s="55"/>
    </row>
    <row r="121" spans="8:8">
      <c r="H121" s="55"/>
    </row>
    <row r="122" spans="8:8">
      <c r="H122" s="55"/>
    </row>
    <row r="123" spans="8:8">
      <c r="H123" s="55"/>
    </row>
    <row r="124" spans="8:8">
      <c r="H124" s="55"/>
    </row>
    <row r="125" spans="8:8">
      <c r="H125" s="55"/>
    </row>
    <row r="126" spans="8:8">
      <c r="H126" s="55"/>
    </row>
    <row r="127" spans="8:8">
      <c r="H127" s="55"/>
    </row>
    <row r="128" spans="8:8">
      <c r="H128" s="55"/>
    </row>
    <row r="129" spans="8:8">
      <c r="H129" s="55"/>
    </row>
    <row r="130" spans="8:8">
      <c r="H130" s="55"/>
    </row>
    <row r="131" spans="8:8">
      <c r="H131" s="55"/>
    </row>
    <row r="132" spans="8:8">
      <c r="H132" s="55"/>
    </row>
    <row r="133" spans="8:8">
      <c r="H133" s="55"/>
    </row>
    <row r="134" spans="8:8">
      <c r="H134" s="55"/>
    </row>
    <row r="135" spans="8:8">
      <c r="H135" s="55"/>
    </row>
    <row r="136" spans="8:8">
      <c r="H136" s="55"/>
    </row>
    <row r="137" spans="8:8">
      <c r="H137" s="55"/>
    </row>
    <row r="138" spans="8:8">
      <c r="H138" s="55"/>
    </row>
    <row r="139" spans="8:8">
      <c r="H139" s="55"/>
    </row>
    <row r="140" spans="8:8">
      <c r="H140" s="55"/>
    </row>
    <row r="141" spans="8:8">
      <c r="H141" s="55"/>
    </row>
    <row r="142" spans="8:8">
      <c r="H142" s="55"/>
    </row>
    <row r="143" spans="8:8">
      <c r="H143" s="55"/>
    </row>
    <row r="144" spans="8:8">
      <c r="H144" s="55"/>
    </row>
    <row r="145" spans="8:8">
      <c r="H145" s="55"/>
    </row>
    <row r="146" spans="8:8">
      <c r="H146" s="55"/>
    </row>
    <row r="147" spans="8:8">
      <c r="H147" s="55"/>
    </row>
    <row r="148" spans="8:8">
      <c r="H148" s="55"/>
    </row>
    <row r="149" spans="8:8">
      <c r="H149" s="55"/>
    </row>
    <row r="150" spans="8:8">
      <c r="H150" s="55"/>
    </row>
    <row r="151" spans="8:8">
      <c r="H151" s="55"/>
    </row>
    <row r="152" spans="8:8">
      <c r="H152" s="55"/>
    </row>
    <row r="153" spans="8:8">
      <c r="H153" s="55"/>
    </row>
    <row r="154" spans="8:8">
      <c r="H154" s="55"/>
    </row>
    <row r="155" spans="8:8">
      <c r="H155" s="55"/>
    </row>
    <row r="156" spans="8:8">
      <c r="H156" s="55"/>
    </row>
    <row r="157" spans="8:8">
      <c r="H157" s="55"/>
    </row>
    <row r="158" spans="8:8">
      <c r="H158" s="55"/>
    </row>
    <row r="159" spans="8:8">
      <c r="H159" s="55"/>
    </row>
    <row r="160" spans="8:8">
      <c r="H160" s="55"/>
    </row>
    <row r="161" spans="8:8">
      <c r="H161" s="55"/>
    </row>
    <row r="162" spans="8:8">
      <c r="H162" s="55"/>
    </row>
    <row r="163" spans="8:8">
      <c r="H163" s="55"/>
    </row>
    <row r="164" spans="8:8">
      <c r="H164" s="55"/>
    </row>
    <row r="165" spans="8:8">
      <c r="H165" s="55"/>
    </row>
    <row r="166" spans="8:8">
      <c r="H166" s="55"/>
    </row>
    <row r="167" spans="8:8">
      <c r="H167" s="55"/>
    </row>
    <row r="168" spans="8:8">
      <c r="H168" s="55"/>
    </row>
    <row r="169" spans="8:8">
      <c r="H169" s="55"/>
    </row>
    <row r="170" spans="8:8">
      <c r="H170" s="55"/>
    </row>
    <row r="171" spans="8:8">
      <c r="H171" s="55"/>
    </row>
    <row r="172" spans="8:8">
      <c r="H172" s="55"/>
    </row>
    <row r="173" spans="8:8">
      <c r="H173" s="55"/>
    </row>
    <row r="174" spans="8:8">
      <c r="H174" s="55"/>
    </row>
    <row r="175" spans="8:8">
      <c r="H175" s="55"/>
    </row>
    <row r="176" spans="8:8">
      <c r="H176" s="55"/>
    </row>
    <row r="177" spans="8:8">
      <c r="H177" s="55"/>
    </row>
    <row r="178" spans="8:8">
      <c r="H178" s="55"/>
    </row>
    <row r="179" spans="8:8">
      <c r="H179" s="55"/>
    </row>
    <row r="180" spans="8:8">
      <c r="H180" s="55"/>
    </row>
    <row r="181" spans="8:8">
      <c r="H181" s="55"/>
    </row>
    <row r="182" spans="8:8">
      <c r="H182" s="55"/>
    </row>
    <row r="183" spans="8:8">
      <c r="H183" s="55"/>
    </row>
    <row r="184" spans="8:8">
      <c r="H184" s="55"/>
    </row>
    <row r="185" spans="8:8">
      <c r="H185" s="55"/>
    </row>
    <row r="186" spans="8:8">
      <c r="H186" s="55"/>
    </row>
    <row r="187" spans="8:8">
      <c r="H187" s="55"/>
    </row>
    <row r="188" spans="8:8">
      <c r="H188" s="55"/>
    </row>
    <row r="189" spans="8:8">
      <c r="H189" s="55"/>
    </row>
    <row r="190" spans="8:8">
      <c r="H190" s="55"/>
    </row>
    <row r="191" spans="8:8">
      <c r="H191" s="55"/>
    </row>
    <row r="192" spans="8:8">
      <c r="H192" s="55"/>
    </row>
    <row r="193" spans="8:8">
      <c r="H193" s="55"/>
    </row>
    <row r="194" spans="8:8">
      <c r="H194" s="55"/>
    </row>
    <row r="195" spans="8:8">
      <c r="H195" s="55"/>
    </row>
    <row r="196" spans="8:8">
      <c r="H196" s="55"/>
    </row>
    <row r="197" spans="8:8">
      <c r="H197" s="55"/>
    </row>
    <row r="198" spans="8:8">
      <c r="H198" s="55"/>
    </row>
    <row r="199" spans="8:8">
      <c r="H199" s="55"/>
    </row>
    <row r="200" spans="8:8">
      <c r="H200" s="55"/>
    </row>
    <row r="201" spans="8:8">
      <c r="H201" s="55"/>
    </row>
    <row r="202" spans="8:8">
      <c r="H202" s="55"/>
    </row>
    <row r="203" spans="8:8">
      <c r="H203" s="55"/>
    </row>
    <row r="204" spans="8:8">
      <c r="H204" s="55"/>
    </row>
    <row r="205" spans="8:8">
      <c r="H205" s="55"/>
    </row>
  </sheetData>
  <mergeCells count="15">
    <mergeCell ref="B49:D49"/>
    <mergeCell ref="B50:D50"/>
    <mergeCell ref="B51:D51"/>
    <mergeCell ref="A4:D4"/>
    <mergeCell ref="B52:D52"/>
    <mergeCell ref="B6:D6"/>
    <mergeCell ref="B12:D12"/>
    <mergeCell ref="B18:D18"/>
    <mergeCell ref="B24:D24"/>
    <mergeCell ref="B25:D25"/>
    <mergeCell ref="B26:D26"/>
    <mergeCell ref="B27:D27"/>
    <mergeCell ref="B28:D28"/>
    <mergeCell ref="B36:D36"/>
    <mergeCell ref="B41:D41"/>
  </mergeCells>
  <pageMargins left="0.27" right="0.17" top="0.5" bottom="0.5" header="0.5" footer="0.5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H119"/>
  <sheetViews>
    <sheetView zoomScaleSheetLayoutView="130" workbookViewId="0">
      <selection activeCell="H1" sqref="H1:H1048576"/>
    </sheetView>
  </sheetViews>
  <sheetFormatPr defaultRowHeight="12.75"/>
  <cols>
    <col min="1" max="1" width="5.42578125" style="5" customWidth="1"/>
    <col min="2" max="2" width="45.5703125" style="1" customWidth="1"/>
    <col min="3" max="3" width="7.5703125" style="1" customWidth="1"/>
    <col min="4" max="4" width="18.85546875" style="55" customWidth="1"/>
    <col min="5" max="5" width="17.7109375" style="1" customWidth="1"/>
    <col min="6" max="6" width="20" style="52" hidden="1" customWidth="1"/>
    <col min="7" max="7" width="9.140625" style="1"/>
    <col min="8" max="8" width="18" style="1" hidden="1" customWidth="1"/>
    <col min="9" max="16384" width="9.140625" style="1"/>
  </cols>
  <sheetData>
    <row r="1" spans="1:8" ht="18.75">
      <c r="A1" s="122" t="str">
        <f>+'Balance Sheet'!A1</f>
        <v>Mentor Capitalist Chambers Private Limited</v>
      </c>
      <c r="B1" s="122"/>
      <c r="C1" s="122"/>
      <c r="D1" s="122"/>
      <c r="E1" s="122"/>
      <c r="F1" s="121"/>
      <c r="G1" s="164"/>
      <c r="H1" s="164"/>
    </row>
    <row r="2" spans="1:8">
      <c r="A2" s="45"/>
      <c r="B2" s="45"/>
      <c r="C2" s="45"/>
      <c r="D2" s="45"/>
      <c r="E2" s="45"/>
      <c r="F2" s="48"/>
    </row>
    <row r="3" spans="1:8" ht="14.25">
      <c r="A3" s="129" t="s">
        <v>179</v>
      </c>
      <c r="B3" s="129"/>
      <c r="C3" s="129"/>
      <c r="D3" s="129"/>
      <c r="E3" s="129"/>
      <c r="F3" s="48"/>
    </row>
    <row r="4" spans="1:8" ht="28.5">
      <c r="A4" s="330"/>
      <c r="B4" s="331"/>
      <c r="C4" s="292" t="s">
        <v>74</v>
      </c>
      <c r="D4" s="86" t="s">
        <v>177</v>
      </c>
      <c r="E4" s="86" t="s">
        <v>174</v>
      </c>
      <c r="F4" s="86" t="s">
        <v>156</v>
      </c>
      <c r="H4" s="86" t="s">
        <v>177</v>
      </c>
    </row>
    <row r="5" spans="1:8" ht="15">
      <c r="A5" s="181"/>
      <c r="B5" s="129"/>
      <c r="C5" s="183"/>
      <c r="D5" s="136"/>
      <c r="E5" s="136"/>
      <c r="F5" s="73"/>
      <c r="H5" s="308"/>
    </row>
    <row r="6" spans="1:8" ht="15">
      <c r="A6" s="148">
        <v>1</v>
      </c>
      <c r="B6" s="138" t="s">
        <v>65</v>
      </c>
      <c r="C6" s="184"/>
      <c r="D6" s="136">
        <v>0</v>
      </c>
      <c r="E6" s="136">
        <v>0</v>
      </c>
      <c r="F6" s="47">
        <v>0</v>
      </c>
      <c r="H6" s="309"/>
    </row>
    <row r="7" spans="1:8" ht="15">
      <c r="A7" s="148"/>
      <c r="B7" s="138" t="s">
        <v>36</v>
      </c>
      <c r="C7" s="184"/>
      <c r="D7" s="136">
        <v>0</v>
      </c>
      <c r="E7" s="136">
        <v>0</v>
      </c>
      <c r="F7" s="47">
        <v>0</v>
      </c>
      <c r="H7" s="309"/>
    </row>
    <row r="8" spans="1:8" ht="15">
      <c r="A8" s="148"/>
      <c r="B8" s="138" t="s">
        <v>66</v>
      </c>
      <c r="C8" s="184"/>
      <c r="D8" s="136">
        <v>0</v>
      </c>
      <c r="E8" s="136">
        <v>0</v>
      </c>
      <c r="F8" s="47">
        <v>0</v>
      </c>
      <c r="H8" s="309"/>
    </row>
    <row r="9" spans="1:8" ht="15">
      <c r="A9" s="148"/>
      <c r="B9" s="138"/>
      <c r="C9" s="184"/>
      <c r="D9" s="136"/>
      <c r="E9" s="136"/>
      <c r="F9" s="47"/>
      <c r="H9" s="309"/>
    </row>
    <row r="10" spans="1:8" ht="15">
      <c r="A10" s="148">
        <v>2</v>
      </c>
      <c r="B10" s="138" t="s">
        <v>37</v>
      </c>
      <c r="C10" s="184"/>
      <c r="D10" s="136">
        <v>0</v>
      </c>
      <c r="E10" s="136">
        <v>0</v>
      </c>
      <c r="F10" s="47">
        <v>0</v>
      </c>
      <c r="H10" s="309"/>
    </row>
    <row r="11" spans="1:8" ht="15">
      <c r="A11" s="148"/>
      <c r="B11" s="138"/>
      <c r="C11" s="184"/>
      <c r="D11" s="136"/>
      <c r="E11" s="136"/>
      <c r="F11" s="47"/>
      <c r="H11" s="309"/>
    </row>
    <row r="12" spans="1:8" ht="15">
      <c r="A12" s="148">
        <v>3</v>
      </c>
      <c r="B12" s="165" t="s">
        <v>38</v>
      </c>
      <c r="C12" s="184"/>
      <c r="D12" s="136">
        <v>0</v>
      </c>
      <c r="E12" s="136">
        <v>0</v>
      </c>
      <c r="F12" s="47">
        <v>0</v>
      </c>
      <c r="H12" s="309"/>
    </row>
    <row r="13" spans="1:8" ht="15">
      <c r="A13" s="148"/>
      <c r="B13" s="138"/>
      <c r="C13" s="184"/>
      <c r="D13" s="136"/>
      <c r="E13" s="136"/>
      <c r="F13" s="47"/>
      <c r="H13" s="309"/>
    </row>
    <row r="14" spans="1:8" ht="15">
      <c r="A14" s="148">
        <v>4</v>
      </c>
      <c r="B14" s="138" t="s">
        <v>39</v>
      </c>
      <c r="C14" s="184"/>
      <c r="D14" s="136"/>
      <c r="E14" s="136"/>
      <c r="F14" s="47"/>
      <c r="H14" s="309"/>
    </row>
    <row r="15" spans="1:8" ht="15">
      <c r="A15" s="148"/>
      <c r="B15" s="137" t="s">
        <v>40</v>
      </c>
      <c r="C15" s="184"/>
      <c r="D15" s="136">
        <v>0</v>
      </c>
      <c r="E15" s="136">
        <v>0</v>
      </c>
      <c r="F15" s="47">
        <v>0</v>
      </c>
      <c r="H15" s="309"/>
    </row>
    <row r="16" spans="1:8" ht="15">
      <c r="A16" s="148"/>
      <c r="B16" s="137" t="s">
        <v>41</v>
      </c>
      <c r="C16" s="184"/>
      <c r="D16" s="136">
        <v>0</v>
      </c>
      <c r="E16" s="136">
        <v>0</v>
      </c>
      <c r="F16" s="47">
        <v>0</v>
      </c>
      <c r="H16" s="309"/>
    </row>
    <row r="17" spans="1:8" ht="30">
      <c r="A17" s="148"/>
      <c r="B17" s="166" t="s">
        <v>42</v>
      </c>
      <c r="C17" s="184"/>
      <c r="D17" s="136">
        <v>0</v>
      </c>
      <c r="E17" s="136">
        <v>0</v>
      </c>
      <c r="F17" s="47">
        <v>0</v>
      </c>
      <c r="H17" s="309"/>
    </row>
    <row r="18" spans="1:8" ht="15">
      <c r="A18" s="148"/>
      <c r="B18" s="137" t="s">
        <v>43</v>
      </c>
      <c r="C18" s="184"/>
      <c r="D18" s="136">
        <v>0</v>
      </c>
      <c r="E18" s="136">
        <v>0</v>
      </c>
      <c r="F18" s="47">
        <v>0</v>
      </c>
      <c r="H18" s="309"/>
    </row>
    <row r="19" spans="1:8" ht="15">
      <c r="A19" s="148"/>
      <c r="B19" s="137" t="s">
        <v>44</v>
      </c>
      <c r="C19" s="184"/>
      <c r="D19" s="136">
        <v>0</v>
      </c>
      <c r="E19" s="136">
        <v>0</v>
      </c>
      <c r="F19" s="47">
        <v>0</v>
      </c>
      <c r="H19" s="309"/>
    </row>
    <row r="20" spans="1:8" ht="15">
      <c r="A20" s="148"/>
      <c r="B20" s="137" t="s">
        <v>45</v>
      </c>
      <c r="C20" s="184"/>
      <c r="D20" s="136">
        <v>0</v>
      </c>
      <c r="E20" s="136">
        <v>0</v>
      </c>
      <c r="F20" s="47">
        <v>0</v>
      </c>
      <c r="H20" s="309"/>
    </row>
    <row r="21" spans="1:8" ht="15">
      <c r="A21" s="148"/>
      <c r="B21" s="137" t="s">
        <v>46</v>
      </c>
      <c r="C21" s="184">
        <v>7</v>
      </c>
      <c r="D21" s="136">
        <f>+notes!C56</f>
        <v>2032</v>
      </c>
      <c r="E21" s="136">
        <f>notes!D56</f>
        <v>2180</v>
      </c>
      <c r="F21" s="47">
        <f>notes!E56</f>
        <v>3671</v>
      </c>
      <c r="H21" s="309"/>
    </row>
    <row r="22" spans="1:8" ht="15">
      <c r="A22" s="148"/>
      <c r="B22" s="138"/>
      <c r="C22" s="184"/>
      <c r="D22" s="136"/>
      <c r="E22" s="136"/>
      <c r="F22" s="47"/>
      <c r="H22" s="309"/>
    </row>
    <row r="23" spans="1:8" ht="15">
      <c r="A23" s="148"/>
      <c r="B23" s="165" t="s">
        <v>47</v>
      </c>
      <c r="C23" s="184"/>
      <c r="D23" s="136">
        <f>SUM(D15:D22)</f>
        <v>2032</v>
      </c>
      <c r="E23" s="136">
        <f>SUM(E15:E22)</f>
        <v>2180</v>
      </c>
      <c r="F23" s="71">
        <f>SUM(F15:F22)</f>
        <v>3671</v>
      </c>
      <c r="H23" s="309"/>
    </row>
    <row r="24" spans="1:8" ht="15">
      <c r="A24" s="148"/>
      <c r="B24" s="138"/>
      <c r="C24" s="184"/>
      <c r="D24" s="136"/>
      <c r="E24" s="136"/>
      <c r="F24" s="47"/>
      <c r="H24" s="309"/>
    </row>
    <row r="25" spans="1:8" ht="13.15" customHeight="1">
      <c r="A25" s="148">
        <v>5</v>
      </c>
      <c r="B25" s="165" t="s">
        <v>169</v>
      </c>
      <c r="C25" s="184"/>
      <c r="D25" s="167">
        <f>D12-D23</f>
        <v>-2032</v>
      </c>
      <c r="E25" s="167">
        <f>E12-E23</f>
        <v>-2180</v>
      </c>
      <c r="F25" s="72">
        <f>F12-F23</f>
        <v>-3671</v>
      </c>
      <c r="H25" s="309"/>
    </row>
    <row r="26" spans="1:8" ht="15">
      <c r="A26" s="148"/>
      <c r="B26" s="138" t="s">
        <v>168</v>
      </c>
      <c r="C26" s="184"/>
      <c r="D26" s="136"/>
      <c r="E26" s="136"/>
      <c r="F26" s="47"/>
      <c r="H26" s="309"/>
    </row>
    <row r="27" spans="1:8" ht="15">
      <c r="A27" s="148">
        <v>6</v>
      </c>
      <c r="B27" s="138" t="s">
        <v>48</v>
      </c>
      <c r="C27" s="184"/>
      <c r="D27" s="136">
        <v>0</v>
      </c>
      <c r="E27" s="136">
        <v>0</v>
      </c>
      <c r="F27" s="47">
        <v>0</v>
      </c>
      <c r="H27" s="309"/>
    </row>
    <row r="28" spans="1:8" ht="15">
      <c r="A28" s="148"/>
      <c r="B28" s="138"/>
      <c r="C28" s="184"/>
      <c r="D28" s="136"/>
      <c r="E28" s="136"/>
      <c r="F28" s="47"/>
      <c r="H28" s="309"/>
    </row>
    <row r="29" spans="1:8" ht="16.5" customHeight="1">
      <c r="A29" s="148">
        <v>7</v>
      </c>
      <c r="B29" s="168" t="s">
        <v>171</v>
      </c>
      <c r="C29" s="184"/>
      <c r="D29" s="167">
        <f>D25+D27</f>
        <v>-2032</v>
      </c>
      <c r="E29" s="167">
        <f>E25+E27</f>
        <v>-2180</v>
      </c>
      <c r="F29" s="74">
        <f>F25+F27</f>
        <v>-3671</v>
      </c>
      <c r="H29" s="309"/>
    </row>
    <row r="30" spans="1:8" ht="15">
      <c r="A30" s="148"/>
      <c r="B30" s="138" t="s">
        <v>170</v>
      </c>
      <c r="C30" s="184"/>
      <c r="D30" s="136"/>
      <c r="E30" s="136"/>
      <c r="F30" s="47"/>
      <c r="H30" s="309"/>
    </row>
    <row r="31" spans="1:8" ht="15">
      <c r="A31" s="148">
        <v>8</v>
      </c>
      <c r="B31" s="138" t="s">
        <v>49</v>
      </c>
      <c r="C31" s="184"/>
      <c r="D31" s="136">
        <v>0</v>
      </c>
      <c r="E31" s="136">
        <v>0</v>
      </c>
      <c r="F31" s="47">
        <v>0</v>
      </c>
      <c r="H31" s="309"/>
    </row>
    <row r="32" spans="1:8" ht="15">
      <c r="A32" s="148"/>
      <c r="B32" s="138"/>
      <c r="C32" s="184"/>
      <c r="D32" s="136"/>
      <c r="E32" s="136"/>
      <c r="F32" s="47"/>
      <c r="H32" s="309"/>
    </row>
    <row r="33" spans="1:8" ht="15">
      <c r="A33" s="148">
        <v>9</v>
      </c>
      <c r="B33" s="138" t="s">
        <v>166</v>
      </c>
      <c r="C33" s="184"/>
      <c r="D33" s="167">
        <f>D31+D29</f>
        <v>-2032</v>
      </c>
      <c r="E33" s="167">
        <f>E31+E29</f>
        <v>-2180</v>
      </c>
      <c r="F33" s="74">
        <f>F31+F29</f>
        <v>-3671</v>
      </c>
      <c r="H33" s="309"/>
    </row>
    <row r="34" spans="1:8" ht="15">
      <c r="A34" s="148"/>
      <c r="B34" s="138"/>
      <c r="C34" s="184"/>
      <c r="D34" s="136"/>
      <c r="E34" s="136"/>
      <c r="F34" s="47"/>
      <c r="H34" s="309"/>
    </row>
    <row r="35" spans="1:8" ht="15">
      <c r="A35" s="148">
        <v>10</v>
      </c>
      <c r="B35" s="138" t="s">
        <v>50</v>
      </c>
      <c r="C35" s="184"/>
      <c r="D35" s="136">
        <v>0</v>
      </c>
      <c r="E35" s="136">
        <v>0</v>
      </c>
      <c r="F35" s="47">
        <v>0</v>
      </c>
      <c r="H35" s="309"/>
    </row>
    <row r="36" spans="1:8" ht="15">
      <c r="A36" s="148"/>
      <c r="B36" s="138" t="s">
        <v>70</v>
      </c>
      <c r="C36" s="184"/>
      <c r="D36" s="136"/>
      <c r="E36" s="136"/>
      <c r="F36" s="47"/>
      <c r="H36" s="309"/>
    </row>
    <row r="37" spans="1:8" ht="15">
      <c r="A37" s="148"/>
      <c r="B37" s="168"/>
      <c r="C37" s="184"/>
      <c r="D37" s="136"/>
      <c r="E37" s="136"/>
      <c r="F37" s="47"/>
      <c r="H37" s="309"/>
    </row>
    <row r="38" spans="1:8" ht="15">
      <c r="A38" s="148">
        <v>11</v>
      </c>
      <c r="B38" s="168" t="s">
        <v>167</v>
      </c>
      <c r="C38" s="184"/>
      <c r="D38" s="167">
        <f>D35+D33</f>
        <v>-2032</v>
      </c>
      <c r="E38" s="167">
        <f>E35+E33</f>
        <v>-2180</v>
      </c>
      <c r="F38" s="74">
        <f>F35+F33</f>
        <v>-3671</v>
      </c>
      <c r="H38" s="309"/>
    </row>
    <row r="39" spans="1:8" ht="15">
      <c r="A39" s="148"/>
      <c r="B39" s="168"/>
      <c r="C39" s="184"/>
      <c r="D39" s="136"/>
      <c r="E39" s="136"/>
      <c r="F39" s="47"/>
      <c r="H39" s="309"/>
    </row>
    <row r="40" spans="1:8" ht="15" customHeight="1">
      <c r="A40" s="148">
        <v>12</v>
      </c>
      <c r="B40" s="168" t="s">
        <v>102</v>
      </c>
      <c r="C40" s="184"/>
      <c r="D40" s="136"/>
      <c r="E40" s="136"/>
      <c r="F40" s="47"/>
      <c r="H40" s="309"/>
    </row>
    <row r="41" spans="1:8" ht="15">
      <c r="A41" s="148"/>
      <c r="B41" s="137" t="s">
        <v>51</v>
      </c>
      <c r="C41" s="184"/>
      <c r="D41" s="136"/>
      <c r="E41" s="136"/>
      <c r="F41" s="47"/>
      <c r="H41" s="309"/>
    </row>
    <row r="42" spans="1:8" ht="15">
      <c r="A42" s="148"/>
      <c r="B42" s="169" t="s">
        <v>60</v>
      </c>
      <c r="C42" s="184"/>
      <c r="D42" s="170">
        <f>D38/'note 2'!B16</f>
        <v>-2.0320000000000001E-2</v>
      </c>
      <c r="E42" s="170">
        <f>E38/'note 2'!B16</f>
        <v>-2.18E-2</v>
      </c>
      <c r="F42" s="75">
        <f>F38/'note 2'!B13</f>
        <v>-3.671E-2</v>
      </c>
      <c r="H42" s="309"/>
    </row>
    <row r="43" spans="1:8" ht="15">
      <c r="A43" s="148"/>
      <c r="B43" s="137" t="s">
        <v>52</v>
      </c>
      <c r="C43" s="184"/>
      <c r="D43" s="136"/>
      <c r="E43" s="136"/>
      <c r="F43" s="47"/>
      <c r="H43" s="309"/>
    </row>
    <row r="44" spans="1:8" ht="15">
      <c r="A44" s="148"/>
      <c r="B44" s="169" t="s">
        <v>60</v>
      </c>
      <c r="C44" s="184"/>
      <c r="D44" s="170">
        <f>D42</f>
        <v>-2.0320000000000001E-2</v>
      </c>
      <c r="E44" s="170">
        <f>E42</f>
        <v>-2.18E-2</v>
      </c>
      <c r="F44" s="75">
        <v>-3.671E-2</v>
      </c>
      <c r="H44" s="309"/>
    </row>
    <row r="45" spans="1:8" ht="15">
      <c r="A45" s="148"/>
      <c r="B45" s="169"/>
      <c r="C45" s="184"/>
      <c r="D45" s="135"/>
      <c r="E45" s="135"/>
      <c r="F45" s="46"/>
      <c r="H45" s="309"/>
    </row>
    <row r="46" spans="1:8" ht="15" customHeight="1">
      <c r="A46" s="148"/>
      <c r="B46" s="129" t="s">
        <v>101</v>
      </c>
      <c r="C46" s="184">
        <v>1</v>
      </c>
      <c r="D46" s="135"/>
      <c r="E46" s="135"/>
      <c r="F46" s="46"/>
      <c r="H46" s="309"/>
    </row>
    <row r="47" spans="1:8" ht="15.75" customHeight="1">
      <c r="A47" s="182"/>
      <c r="B47" s="171"/>
      <c r="C47" s="185"/>
      <c r="D47" s="172"/>
      <c r="E47" s="172"/>
      <c r="F47" s="76"/>
      <c r="H47" s="310"/>
    </row>
    <row r="48" spans="1:8" ht="15">
      <c r="A48" s="173" t="s">
        <v>53</v>
      </c>
      <c r="B48" s="174"/>
      <c r="C48" s="174"/>
      <c r="D48" s="174"/>
      <c r="E48" s="186"/>
      <c r="F48" s="80"/>
    </row>
    <row r="49" spans="1:6" ht="15">
      <c r="A49" s="175" t="str">
        <f>+'Balance Sheet'!A54</f>
        <v>For G.C.Patel &amp; Co.</v>
      </c>
      <c r="B49" s="156"/>
      <c r="C49" s="138"/>
      <c r="D49" s="50"/>
      <c r="E49" s="176"/>
      <c r="F49" s="79"/>
    </row>
    <row r="50" spans="1:6" ht="15" customHeight="1">
      <c r="A50" s="175" t="s">
        <v>34</v>
      </c>
      <c r="B50" s="156"/>
      <c r="C50" s="138"/>
      <c r="D50" s="50" t="s">
        <v>173</v>
      </c>
      <c r="E50" s="176"/>
      <c r="F50" s="4"/>
    </row>
    <row r="51" spans="1:6" ht="15">
      <c r="A51" s="177" t="s">
        <v>105</v>
      </c>
      <c r="B51" s="156"/>
      <c r="C51" s="138"/>
      <c r="D51" s="50" t="s">
        <v>172</v>
      </c>
      <c r="E51" s="178"/>
      <c r="F51" s="55"/>
    </row>
    <row r="52" spans="1:6" ht="15">
      <c r="A52" s="179"/>
      <c r="B52" s="156"/>
      <c r="C52" s="138"/>
      <c r="D52" s="156"/>
      <c r="E52" s="178"/>
      <c r="F52" s="55"/>
    </row>
    <row r="53" spans="1:6" ht="15">
      <c r="A53" s="175"/>
      <c r="B53" s="156"/>
      <c r="C53" s="138"/>
      <c r="D53" s="144"/>
      <c r="E53" s="140"/>
      <c r="F53" s="55"/>
    </row>
    <row r="54" spans="1:6" ht="15" customHeight="1">
      <c r="A54" s="328" t="str">
        <f>+'Balance Sheet'!A59:C59</f>
        <v>G.C.Patel</v>
      </c>
      <c r="B54" s="329"/>
      <c r="C54" s="138"/>
      <c r="D54" s="144" t="s">
        <v>157</v>
      </c>
      <c r="E54" s="191" t="s">
        <v>155</v>
      </c>
      <c r="F54" s="191" t="s">
        <v>155</v>
      </c>
    </row>
    <row r="55" spans="1:6" ht="15" customHeight="1">
      <c r="A55" s="175" t="s">
        <v>79</v>
      </c>
      <c r="B55" s="55"/>
      <c r="C55" s="138"/>
      <c r="D55" s="144" t="s">
        <v>138</v>
      </c>
      <c r="E55" s="193" t="s">
        <v>163</v>
      </c>
      <c r="F55" s="193" t="s">
        <v>163</v>
      </c>
    </row>
    <row r="56" spans="1:6" ht="15">
      <c r="A56" s="190" t="s">
        <v>77</v>
      </c>
      <c r="B56" s="138"/>
      <c r="C56" s="138"/>
      <c r="D56" s="138"/>
      <c r="E56" s="131"/>
      <c r="F56" s="46"/>
    </row>
    <row r="57" spans="1:6" ht="15">
      <c r="A57" s="175" t="str">
        <f>+'Balance Sheet'!A62</f>
        <v>Place : Mumbai</v>
      </c>
      <c r="B57" s="158"/>
      <c r="C57" s="138"/>
      <c r="D57" s="156"/>
      <c r="E57" s="178"/>
      <c r="F57" s="87"/>
    </row>
    <row r="58" spans="1:6" ht="15">
      <c r="A58" s="294" t="str">
        <f>+'Balance Sheet'!A63</f>
        <v>Date : 31/08/2018</v>
      </c>
      <c r="B58" s="295"/>
      <c r="C58" s="161"/>
      <c r="D58" s="160"/>
      <c r="E58" s="296"/>
      <c r="F58" s="87"/>
    </row>
    <row r="59" spans="1:6" ht="15">
      <c r="A59" s="187"/>
      <c r="B59" s="145"/>
      <c r="C59" s="138"/>
      <c r="D59" s="156"/>
      <c r="E59" s="178"/>
      <c r="F59" s="87"/>
    </row>
    <row r="60" spans="1:6" ht="15">
      <c r="A60" s="180"/>
      <c r="B60" s="161"/>
      <c r="C60" s="161"/>
      <c r="D60" s="161"/>
      <c r="E60" s="188"/>
      <c r="F60" s="85"/>
    </row>
    <row r="61" spans="1:6">
      <c r="F61" s="55"/>
    </row>
    <row r="62" spans="1:6">
      <c r="F62" s="55"/>
    </row>
    <row r="63" spans="1:6">
      <c r="F63" s="55"/>
    </row>
    <row r="64" spans="1:6">
      <c r="F64" s="55"/>
    </row>
    <row r="65" spans="6:6">
      <c r="F65" s="55"/>
    </row>
    <row r="66" spans="6:6">
      <c r="F66" s="55"/>
    </row>
    <row r="67" spans="6:6">
      <c r="F67" s="55"/>
    </row>
    <row r="68" spans="6:6">
      <c r="F68" s="55"/>
    </row>
    <row r="69" spans="6:6">
      <c r="F69" s="55"/>
    </row>
    <row r="70" spans="6:6">
      <c r="F70" s="55"/>
    </row>
    <row r="71" spans="6:6">
      <c r="F71" s="55"/>
    </row>
    <row r="72" spans="6:6">
      <c r="F72" s="55"/>
    </row>
    <row r="73" spans="6:6">
      <c r="F73" s="55"/>
    </row>
    <row r="74" spans="6:6">
      <c r="F74" s="55"/>
    </row>
    <row r="75" spans="6:6">
      <c r="F75" s="55"/>
    </row>
    <row r="76" spans="6:6">
      <c r="F76" s="55"/>
    </row>
    <row r="77" spans="6:6">
      <c r="F77" s="55"/>
    </row>
    <row r="78" spans="6:6">
      <c r="F78" s="55"/>
    </row>
    <row r="79" spans="6:6">
      <c r="F79" s="55"/>
    </row>
    <row r="80" spans="6:6">
      <c r="F80" s="55"/>
    </row>
    <row r="81" spans="6:6">
      <c r="F81" s="55"/>
    </row>
    <row r="82" spans="6:6">
      <c r="F82" s="55"/>
    </row>
    <row r="83" spans="6:6">
      <c r="F83" s="55"/>
    </row>
    <row r="84" spans="6:6">
      <c r="F84" s="55"/>
    </row>
    <row r="85" spans="6:6">
      <c r="F85" s="55"/>
    </row>
    <row r="86" spans="6:6">
      <c r="F86" s="55"/>
    </row>
    <row r="87" spans="6:6">
      <c r="F87" s="55"/>
    </row>
    <row r="88" spans="6:6">
      <c r="F88" s="55"/>
    </row>
    <row r="89" spans="6:6">
      <c r="F89" s="55"/>
    </row>
    <row r="90" spans="6:6">
      <c r="F90" s="55"/>
    </row>
    <row r="91" spans="6:6">
      <c r="F91" s="55"/>
    </row>
    <row r="92" spans="6:6">
      <c r="F92" s="55"/>
    </row>
    <row r="93" spans="6:6">
      <c r="F93" s="55"/>
    </row>
    <row r="94" spans="6:6">
      <c r="F94" s="55"/>
    </row>
    <row r="95" spans="6:6">
      <c r="F95" s="55"/>
    </row>
    <row r="96" spans="6:6">
      <c r="F96" s="55"/>
    </row>
    <row r="97" spans="6:6">
      <c r="F97" s="55"/>
    </row>
    <row r="98" spans="6:6">
      <c r="F98" s="55"/>
    </row>
    <row r="99" spans="6:6">
      <c r="F99" s="55"/>
    </row>
    <row r="100" spans="6:6">
      <c r="F100" s="55"/>
    </row>
    <row r="101" spans="6:6">
      <c r="F101" s="55"/>
    </row>
    <row r="102" spans="6:6">
      <c r="F102" s="55"/>
    </row>
    <row r="103" spans="6:6">
      <c r="F103" s="55"/>
    </row>
    <row r="104" spans="6:6">
      <c r="F104" s="55"/>
    </row>
    <row r="105" spans="6:6">
      <c r="F105" s="55"/>
    </row>
    <row r="106" spans="6:6">
      <c r="F106" s="55"/>
    </row>
    <row r="107" spans="6:6">
      <c r="F107" s="55"/>
    </row>
    <row r="108" spans="6:6">
      <c r="F108" s="55"/>
    </row>
    <row r="109" spans="6:6">
      <c r="F109" s="55"/>
    </row>
    <row r="110" spans="6:6">
      <c r="F110" s="55"/>
    </row>
    <row r="111" spans="6:6">
      <c r="F111" s="55"/>
    </row>
    <row r="112" spans="6:6">
      <c r="F112" s="55"/>
    </row>
    <row r="113" spans="6:6">
      <c r="F113" s="55"/>
    </row>
    <row r="114" spans="6:6">
      <c r="F114" s="55"/>
    </row>
    <row r="115" spans="6:6">
      <c r="F115" s="55"/>
    </row>
    <row r="116" spans="6:6">
      <c r="F116" s="55"/>
    </row>
    <row r="117" spans="6:6">
      <c r="F117" s="55"/>
    </row>
    <row r="118" spans="6:6">
      <c r="F118" s="55"/>
    </row>
    <row r="119" spans="6:6">
      <c r="F119" s="55"/>
    </row>
  </sheetData>
  <mergeCells count="2">
    <mergeCell ref="A54:B54"/>
    <mergeCell ref="A4:B4"/>
  </mergeCells>
  <pageMargins left="0.53" right="0.45" top="0.5" bottom="0.5" header="0.5" footer="0.5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tabSelected="1" workbookViewId="0">
      <selection activeCell="B13" sqref="B13"/>
    </sheetView>
  </sheetViews>
  <sheetFormatPr defaultRowHeight="12.75"/>
  <cols>
    <col min="1" max="1" width="50" style="15" customWidth="1"/>
    <col min="2" max="2" width="16.7109375" style="15" customWidth="1"/>
    <col min="3" max="3" width="15" style="15" bestFit="1" customWidth="1"/>
    <col min="4" max="4" width="16.140625" style="15" customWidth="1"/>
    <col min="5" max="5" width="15.5703125" style="15" customWidth="1"/>
    <col min="6" max="16384" width="9.140625" style="15"/>
  </cols>
  <sheetData>
    <row r="1" spans="1:5" ht="18.75">
      <c r="A1" s="197" t="str">
        <f>+'Profit and Loss - Normal'!A1</f>
        <v>Mentor Capitalist Chambers Private Limited</v>
      </c>
      <c r="B1" s="197"/>
      <c r="C1" s="198"/>
      <c r="D1" s="198"/>
      <c r="E1" s="198"/>
    </row>
    <row r="2" spans="1:5" ht="15">
      <c r="A2" s="146" t="s">
        <v>180</v>
      </c>
      <c r="B2" s="146"/>
      <c r="C2" s="196"/>
      <c r="D2" s="196"/>
      <c r="E2" s="196"/>
    </row>
    <row r="3" spans="1:5" ht="15">
      <c r="A3" s="146"/>
      <c r="B3" s="146"/>
      <c r="C3" s="196"/>
      <c r="D3" s="196"/>
      <c r="E3" s="196"/>
    </row>
    <row r="4" spans="1:5" ht="15">
      <c r="A4" s="199" t="s">
        <v>104</v>
      </c>
      <c r="B4" s="155"/>
      <c r="C4" s="200"/>
      <c r="D4" s="200"/>
      <c r="E4" s="201"/>
    </row>
    <row r="5" spans="1:5" ht="15">
      <c r="A5" s="96"/>
      <c r="B5" s="202"/>
      <c r="C5" s="202"/>
      <c r="D5" s="202"/>
      <c r="E5" s="203"/>
    </row>
    <row r="6" spans="1:5" ht="15" customHeight="1">
      <c r="A6" s="204"/>
      <c r="B6" s="332" t="s">
        <v>177</v>
      </c>
      <c r="C6" s="333"/>
      <c r="D6" s="334" t="s">
        <v>174</v>
      </c>
      <c r="E6" s="333"/>
    </row>
    <row r="7" spans="1:5" ht="28.5">
      <c r="A7" s="205"/>
      <c r="B7" s="206" t="s">
        <v>59</v>
      </c>
      <c r="C7" s="86" t="s">
        <v>58</v>
      </c>
      <c r="D7" s="206" t="s">
        <v>59</v>
      </c>
      <c r="E7" s="207" t="s">
        <v>58</v>
      </c>
    </row>
    <row r="8" spans="1:5" ht="15">
      <c r="A8" s="96"/>
      <c r="B8" s="97"/>
      <c r="C8" s="97"/>
      <c r="D8" s="97"/>
      <c r="E8" s="208"/>
    </row>
    <row r="9" spans="1:5" ht="14.25">
      <c r="A9" s="177" t="s">
        <v>55</v>
      </c>
      <c r="B9" s="136"/>
      <c r="C9" s="136"/>
      <c r="D9" s="136"/>
      <c r="E9" s="134"/>
    </row>
    <row r="10" spans="1:5" ht="15">
      <c r="A10" s="209" t="s">
        <v>141</v>
      </c>
      <c r="B10" s="210">
        <v>100000</v>
      </c>
      <c r="C10" s="210">
        <v>100000</v>
      </c>
      <c r="D10" s="210">
        <v>100000</v>
      </c>
      <c r="E10" s="211">
        <v>100000</v>
      </c>
    </row>
    <row r="11" spans="1:5" ht="15">
      <c r="A11" s="212"/>
      <c r="B11" s="136"/>
      <c r="C11" s="136"/>
      <c r="D11" s="136"/>
      <c r="E11" s="134"/>
    </row>
    <row r="12" spans="1:5" ht="14.25">
      <c r="A12" s="177" t="s">
        <v>75</v>
      </c>
      <c r="B12" s="136"/>
      <c r="C12" s="136"/>
      <c r="D12" s="136"/>
      <c r="E12" s="134"/>
    </row>
    <row r="13" spans="1:5" ht="15">
      <c r="A13" s="209" t="s">
        <v>141</v>
      </c>
      <c r="B13" s="210">
        <v>100000</v>
      </c>
      <c r="C13" s="210">
        <v>100000</v>
      </c>
      <c r="D13" s="210">
        <v>100000</v>
      </c>
      <c r="E13" s="211">
        <v>100000</v>
      </c>
    </row>
    <row r="14" spans="1:5" ht="15">
      <c r="A14" s="209"/>
      <c r="B14" s="136"/>
      <c r="C14" s="136"/>
      <c r="D14" s="136"/>
      <c r="E14" s="134"/>
    </row>
    <row r="15" spans="1:5" ht="14.25">
      <c r="A15" s="177" t="s">
        <v>56</v>
      </c>
      <c r="B15" s="136"/>
      <c r="C15" s="136"/>
      <c r="D15" s="136"/>
      <c r="E15" s="134"/>
    </row>
    <row r="16" spans="1:5" ht="15">
      <c r="A16" s="209" t="s">
        <v>141</v>
      </c>
      <c r="B16" s="210">
        <v>100000</v>
      </c>
      <c r="C16" s="210">
        <v>100000</v>
      </c>
      <c r="D16" s="210">
        <v>100000</v>
      </c>
      <c r="E16" s="211">
        <v>100000</v>
      </c>
    </row>
    <row r="17" spans="1:5" ht="15">
      <c r="A17" s="209"/>
      <c r="B17" s="213"/>
      <c r="C17" s="213"/>
      <c r="D17" s="213"/>
      <c r="E17" s="134"/>
    </row>
    <row r="18" spans="1:5" ht="15" customHeight="1">
      <c r="A18" s="214" t="s">
        <v>54</v>
      </c>
      <c r="B18" s="125"/>
      <c r="C18" s="125">
        <f>+C16</f>
        <v>100000</v>
      </c>
      <c r="D18" s="125"/>
      <c r="E18" s="147">
        <f>+E16</f>
        <v>100000</v>
      </c>
    </row>
    <row r="19" spans="1:5" ht="15">
      <c r="A19" s="96"/>
      <c r="B19" s="202"/>
      <c r="C19" s="202"/>
      <c r="D19" s="202"/>
      <c r="E19" s="203"/>
    </row>
    <row r="20" spans="1:5" ht="15">
      <c r="A20" s="215" t="s">
        <v>91</v>
      </c>
      <c r="B20" s="216"/>
      <c r="C20" s="216"/>
      <c r="D20" s="202"/>
      <c r="E20" s="203"/>
    </row>
    <row r="21" spans="1:5" ht="15" customHeight="1">
      <c r="A21" s="204"/>
      <c r="B21" s="332" t="s">
        <v>177</v>
      </c>
      <c r="C21" s="334"/>
      <c r="D21" s="332" t="s">
        <v>174</v>
      </c>
      <c r="E21" s="333"/>
    </row>
    <row r="22" spans="1:5" ht="28.5">
      <c r="A22" s="205"/>
      <c r="B22" s="206" t="s">
        <v>59</v>
      </c>
      <c r="C22" s="86" t="s">
        <v>58</v>
      </c>
      <c r="D22" s="206" t="s">
        <v>59</v>
      </c>
      <c r="E22" s="207" t="s">
        <v>58</v>
      </c>
    </row>
    <row r="23" spans="1:5" ht="15">
      <c r="A23" s="96" t="s">
        <v>92</v>
      </c>
      <c r="B23" s="97">
        <v>0</v>
      </c>
      <c r="C23" s="97">
        <f>+B23*1</f>
        <v>0</v>
      </c>
      <c r="D23" s="97">
        <v>0</v>
      </c>
      <c r="E23" s="208">
        <f>+D23*1</f>
        <v>0</v>
      </c>
    </row>
    <row r="24" spans="1:5" ht="15">
      <c r="A24" s="96" t="s">
        <v>93</v>
      </c>
      <c r="B24" s="97">
        <v>100000</v>
      </c>
      <c r="C24" s="97">
        <f>+B24*1</f>
        <v>100000</v>
      </c>
      <c r="D24" s="97">
        <v>100000</v>
      </c>
      <c r="E24" s="208">
        <f>+D24*1</f>
        <v>100000</v>
      </c>
    </row>
    <row r="25" spans="1:5" ht="15">
      <c r="A25" s="96" t="s">
        <v>94</v>
      </c>
      <c r="B25" s="97">
        <v>0</v>
      </c>
      <c r="C25" s="97">
        <v>0</v>
      </c>
      <c r="D25" s="97">
        <v>0</v>
      </c>
      <c r="E25" s="208">
        <v>0</v>
      </c>
    </row>
    <row r="26" spans="1:5" ht="15">
      <c r="A26" s="96" t="s">
        <v>95</v>
      </c>
      <c r="B26" s="97">
        <f>+B23+B24-B25</f>
        <v>100000</v>
      </c>
      <c r="C26" s="97">
        <f t="shared" ref="C26:E26" si="0">+C23+C24-C25</f>
        <v>100000</v>
      </c>
      <c r="D26" s="97">
        <f>+D23+D24-D25</f>
        <v>100000</v>
      </c>
      <c r="E26" s="208">
        <f t="shared" si="0"/>
        <v>100000</v>
      </c>
    </row>
    <row r="27" spans="1:5" ht="15">
      <c r="A27" s="217"/>
      <c r="B27" s="218"/>
      <c r="C27" s="218"/>
      <c r="D27" s="218"/>
      <c r="E27" s="219"/>
    </row>
    <row r="28" spans="1:5" ht="21" customHeight="1">
      <c r="A28" s="215" t="s">
        <v>96</v>
      </c>
      <c r="B28" s="216"/>
      <c r="C28" s="216"/>
      <c r="D28" s="202"/>
      <c r="E28" s="203"/>
    </row>
    <row r="29" spans="1:5" ht="15" customHeight="1">
      <c r="A29" s="335" t="s">
        <v>97</v>
      </c>
      <c r="B29" s="332" t="s">
        <v>177</v>
      </c>
      <c r="C29" s="333"/>
      <c r="D29" s="334" t="s">
        <v>174</v>
      </c>
      <c r="E29" s="333"/>
    </row>
    <row r="30" spans="1:5" ht="14.25">
      <c r="A30" s="336"/>
      <c r="B30" s="220" t="s">
        <v>98</v>
      </c>
      <c r="C30" s="220" t="s">
        <v>69</v>
      </c>
      <c r="D30" s="220" t="s">
        <v>98</v>
      </c>
      <c r="E30" s="88" t="s">
        <v>69</v>
      </c>
    </row>
    <row r="31" spans="1:5" ht="15">
      <c r="A31" s="96" t="s">
        <v>87</v>
      </c>
      <c r="B31" s="221">
        <v>52.5</v>
      </c>
      <c r="C31" s="97">
        <v>52500</v>
      </c>
      <c r="D31" s="221">
        <v>52.5</v>
      </c>
      <c r="E31" s="208">
        <v>52500</v>
      </c>
    </row>
    <row r="32" spans="1:5" ht="15">
      <c r="A32" s="96" t="s">
        <v>139</v>
      </c>
      <c r="B32" s="221">
        <v>22.5</v>
      </c>
      <c r="C32" s="97">
        <v>22500</v>
      </c>
      <c r="D32" s="221">
        <v>22.5</v>
      </c>
      <c r="E32" s="97">
        <v>22500</v>
      </c>
    </row>
    <row r="33" spans="1:5" ht="15">
      <c r="A33" s="217" t="s">
        <v>82</v>
      </c>
      <c r="B33" s="218">
        <v>25</v>
      </c>
      <c r="C33" s="218">
        <v>25000</v>
      </c>
      <c r="D33" s="218">
        <v>25</v>
      </c>
      <c r="E33" s="218">
        <v>25000</v>
      </c>
    </row>
  </sheetData>
  <mergeCells count="7">
    <mergeCell ref="B6:C6"/>
    <mergeCell ref="B21:C21"/>
    <mergeCell ref="A29:A30"/>
    <mergeCell ref="B29:C29"/>
    <mergeCell ref="D6:E6"/>
    <mergeCell ref="D21:E21"/>
    <mergeCell ref="D29:E29"/>
  </mergeCells>
  <pageMargins left="0.7" right="0.7" top="0.75" bottom="0.75" header="0.3" footer="0.3"/>
  <pageSetup paperSize="9" scale="9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topLeftCell="A26" workbookViewId="0">
      <selection activeCell="B42" sqref="B42"/>
    </sheetView>
  </sheetViews>
  <sheetFormatPr defaultRowHeight="15"/>
  <cols>
    <col min="1" max="1" width="47.42578125" style="17" customWidth="1"/>
    <col min="2" max="2" width="9.140625" style="17" hidden="1" customWidth="1"/>
    <col min="3" max="3" width="18.42578125" style="63" customWidth="1"/>
    <col min="4" max="4" width="17.42578125" style="17" customWidth="1"/>
    <col min="5" max="5" width="0.28515625" style="117" hidden="1" customWidth="1"/>
    <col min="6" max="6" width="16.7109375" style="17" customWidth="1"/>
    <col min="7" max="7" width="16.42578125" style="17" customWidth="1"/>
    <col min="8" max="8" width="9.140625" style="104"/>
    <col min="9" max="16384" width="9.140625" style="17"/>
  </cols>
  <sheetData>
    <row r="1" spans="1:7" ht="18.75">
      <c r="A1" s="197" t="str">
        <f>+'note 2'!A1</f>
        <v>Mentor Capitalist Chambers Private Limited</v>
      </c>
      <c r="B1" s="63"/>
      <c r="D1" s="63"/>
      <c r="E1" s="104"/>
    </row>
    <row r="2" spans="1:7">
      <c r="A2" s="146" t="str">
        <f>+'note 2'!A2</f>
        <v>NOTES TO FINANCIAL STATEMENTS AS AT 31ST MARCH,2019</v>
      </c>
      <c r="B2" s="63"/>
      <c r="D2" s="63"/>
      <c r="E2" s="104"/>
      <c r="F2" s="63"/>
      <c r="G2" s="63"/>
    </row>
    <row r="3" spans="1:7">
      <c r="A3" s="63"/>
      <c r="B3" s="63"/>
      <c r="D3" s="63"/>
      <c r="E3" s="104"/>
      <c r="F3" s="63"/>
      <c r="G3" s="63"/>
    </row>
    <row r="4" spans="1:7">
      <c r="A4" s="129" t="s">
        <v>103</v>
      </c>
      <c r="B4" s="93"/>
      <c r="C4" s="93"/>
      <c r="D4" s="93"/>
      <c r="E4" s="107"/>
      <c r="F4" s="63"/>
      <c r="G4" s="63"/>
    </row>
    <row r="5" spans="1:7" ht="20.25" customHeight="1">
      <c r="A5" s="51"/>
      <c r="B5" s="88"/>
      <c r="C5" s="260" t="s">
        <v>177</v>
      </c>
      <c r="D5" s="260" t="s">
        <v>174</v>
      </c>
      <c r="E5" s="108" t="s">
        <v>156</v>
      </c>
      <c r="F5" s="63"/>
      <c r="G5" s="63"/>
    </row>
    <row r="6" spans="1:7">
      <c r="A6" s="89"/>
      <c r="B6" s="90"/>
      <c r="C6" s="91"/>
      <c r="D6" s="91"/>
      <c r="E6" s="109"/>
      <c r="F6" s="63"/>
      <c r="G6" s="63"/>
    </row>
    <row r="7" spans="1:7">
      <c r="A7" s="118" t="s">
        <v>142</v>
      </c>
      <c r="B7" s="90"/>
      <c r="C7" s="222">
        <f>+D11</f>
        <v>-341939</v>
      </c>
      <c r="D7" s="222">
        <v>-339759</v>
      </c>
      <c r="E7" s="223">
        <v>-19969</v>
      </c>
      <c r="F7" s="18"/>
      <c r="G7" s="63"/>
    </row>
    <row r="8" spans="1:7">
      <c r="A8" s="337" t="s">
        <v>99</v>
      </c>
      <c r="B8" s="338"/>
      <c r="C8" s="224">
        <f>'Profit and Loss - Normal'!D38</f>
        <v>-2032</v>
      </c>
      <c r="D8" s="224">
        <f>'Profit and Loss - Normal'!E38</f>
        <v>-2180</v>
      </c>
      <c r="E8" s="225">
        <f>'Profit and Loss - Normal'!F38</f>
        <v>-3671</v>
      </c>
      <c r="F8" s="18"/>
      <c r="G8" s="63"/>
    </row>
    <row r="9" spans="1:7">
      <c r="A9" s="118" t="s">
        <v>100</v>
      </c>
      <c r="B9" s="119"/>
      <c r="C9" s="224">
        <f>C7+C8</f>
        <v>-343971</v>
      </c>
      <c r="D9" s="224">
        <f>D7+D8</f>
        <v>-341939</v>
      </c>
      <c r="E9" s="225">
        <f>E8+E7</f>
        <v>-23640</v>
      </c>
      <c r="F9" s="63"/>
      <c r="G9" s="63"/>
    </row>
    <row r="10" spans="1:7">
      <c r="A10" s="118"/>
      <c r="B10" s="118"/>
      <c r="C10" s="226"/>
      <c r="D10" s="226"/>
      <c r="E10" s="227"/>
      <c r="F10" s="63"/>
      <c r="G10" s="63"/>
    </row>
    <row r="11" spans="1:7">
      <c r="A11" s="228" t="s">
        <v>54</v>
      </c>
      <c r="B11" s="229"/>
      <c r="C11" s="259">
        <f>C9+C10</f>
        <v>-343971</v>
      </c>
      <c r="D11" s="259">
        <f>D9+D10</f>
        <v>-341939</v>
      </c>
      <c r="E11" s="225">
        <f>E10+E9</f>
        <v>-23640</v>
      </c>
      <c r="F11" s="63"/>
      <c r="G11" s="63"/>
    </row>
    <row r="12" spans="1:7">
      <c r="A12" s="92"/>
      <c r="B12" s="93"/>
      <c r="C12" s="94"/>
      <c r="D12" s="94"/>
      <c r="E12" s="109"/>
      <c r="F12" s="63"/>
      <c r="G12" s="63"/>
    </row>
    <row r="13" spans="1:7">
      <c r="A13" s="177" t="s">
        <v>158</v>
      </c>
      <c r="B13" s="93"/>
      <c r="C13" s="94"/>
      <c r="D13" s="94"/>
      <c r="E13" s="109"/>
      <c r="F13" s="63"/>
      <c r="G13" s="63"/>
    </row>
    <row r="14" spans="1:7" ht="18.75" customHeight="1">
      <c r="A14" s="51"/>
      <c r="B14" s="95"/>
      <c r="C14" s="260" t="s">
        <v>177</v>
      </c>
      <c r="D14" s="260" t="s">
        <v>174</v>
      </c>
      <c r="E14" s="108" t="s">
        <v>156</v>
      </c>
      <c r="F14" s="63"/>
      <c r="G14" s="63"/>
    </row>
    <row r="15" spans="1:7">
      <c r="A15" s="96"/>
      <c r="B15" s="93"/>
      <c r="C15" s="97"/>
      <c r="D15" s="97"/>
      <c r="E15" s="110"/>
      <c r="F15" s="63"/>
      <c r="G15" s="63"/>
    </row>
    <row r="16" spans="1:7">
      <c r="A16" s="230" t="s">
        <v>57</v>
      </c>
      <c r="B16" s="93"/>
      <c r="C16" s="231"/>
      <c r="D16" s="231"/>
      <c r="E16" s="232"/>
      <c r="F16" s="63"/>
      <c r="G16" s="63"/>
    </row>
    <row r="17" spans="1:19">
      <c r="A17" s="233" t="s">
        <v>154</v>
      </c>
      <c r="B17" s="93"/>
      <c r="C17" s="231">
        <v>319237</v>
      </c>
      <c r="D17" s="231">
        <v>328973</v>
      </c>
      <c r="E17" s="232">
        <v>320464</v>
      </c>
      <c r="F17" s="63"/>
      <c r="G17" s="63"/>
    </row>
    <row r="18" spans="1:19">
      <c r="A18" s="209"/>
      <c r="B18" s="93"/>
      <c r="C18" s="231"/>
      <c r="D18" s="231"/>
      <c r="E18" s="232"/>
      <c r="F18" s="63"/>
      <c r="G18" s="63"/>
    </row>
    <row r="19" spans="1:19">
      <c r="A19" s="234" t="s">
        <v>54</v>
      </c>
      <c r="B19" s="98"/>
      <c r="C19" s="235">
        <f>+C17</f>
        <v>319237</v>
      </c>
      <c r="D19" s="235">
        <f>+D17</f>
        <v>328973</v>
      </c>
      <c r="E19" s="236">
        <f>E17</f>
        <v>320464</v>
      </c>
      <c r="F19" s="63"/>
      <c r="G19" s="63"/>
    </row>
    <row r="20" spans="1:19">
      <c r="A20" s="93"/>
      <c r="B20" s="93"/>
      <c r="C20" s="94"/>
      <c r="D20" s="94"/>
      <c r="E20" s="111"/>
      <c r="F20" s="63"/>
      <c r="G20" s="63"/>
    </row>
    <row r="21" spans="1:19">
      <c r="A21" s="216" t="s">
        <v>161</v>
      </c>
      <c r="B21" s="93"/>
      <c r="C21" s="94"/>
      <c r="D21" s="94"/>
      <c r="E21" s="112"/>
      <c r="F21" s="63"/>
      <c r="G21" s="63"/>
    </row>
    <row r="22" spans="1:19" ht="20.25" customHeight="1">
      <c r="A22" s="51"/>
      <c r="B22" s="95"/>
      <c r="C22" s="260" t="s">
        <v>177</v>
      </c>
      <c r="D22" s="260" t="s">
        <v>174</v>
      </c>
      <c r="E22" s="108" t="s">
        <v>156</v>
      </c>
      <c r="F22" s="63"/>
      <c r="G22" s="63"/>
    </row>
    <row r="23" spans="1:19">
      <c r="A23" s="96"/>
      <c r="B23" s="93"/>
      <c r="C23" s="97"/>
      <c r="D23" s="97"/>
      <c r="E23" s="237"/>
      <c r="F23" s="63"/>
      <c r="G23" s="63"/>
    </row>
    <row r="24" spans="1:19">
      <c r="A24" s="96" t="s">
        <v>162</v>
      </c>
      <c r="B24" s="93"/>
      <c r="C24" s="97">
        <v>14146</v>
      </c>
      <c r="D24" s="97">
        <v>12966</v>
      </c>
      <c r="E24" s="237">
        <v>4496</v>
      </c>
      <c r="F24" s="63"/>
      <c r="G24" s="63"/>
    </row>
    <row r="25" spans="1:19">
      <c r="A25" s="96"/>
      <c r="B25" s="93"/>
      <c r="C25" s="97"/>
      <c r="D25" s="97"/>
      <c r="E25" s="237"/>
      <c r="F25" s="63"/>
      <c r="G25" s="63"/>
    </row>
    <row r="26" spans="1:19">
      <c r="A26" s="234" t="s">
        <v>54</v>
      </c>
      <c r="B26" s="98"/>
      <c r="C26" s="220">
        <f>+C24</f>
        <v>14146</v>
      </c>
      <c r="D26" s="220">
        <f>+D24</f>
        <v>12966</v>
      </c>
      <c r="E26" s="238">
        <f>E24</f>
        <v>4496</v>
      </c>
      <c r="F26" s="63"/>
      <c r="G26" s="63"/>
    </row>
    <row r="27" spans="1:19">
      <c r="A27" s="63"/>
      <c r="B27" s="63"/>
      <c r="C27" s="66"/>
      <c r="D27" s="66"/>
      <c r="E27" s="113"/>
      <c r="F27" s="63"/>
      <c r="G27" s="63"/>
    </row>
    <row r="28" spans="1:19">
      <c r="A28" s="63"/>
      <c r="B28" s="63"/>
      <c r="C28" s="66"/>
      <c r="D28" s="66"/>
      <c r="E28" s="113"/>
      <c r="F28" s="63"/>
      <c r="G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</row>
    <row r="29" spans="1:19">
      <c r="A29" s="63"/>
      <c r="B29" s="63"/>
      <c r="C29" s="66"/>
      <c r="D29" s="66"/>
      <c r="E29" s="113"/>
      <c r="F29" s="63"/>
      <c r="G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</row>
    <row r="30" spans="1:19" ht="19.5" customHeight="1">
      <c r="A30" s="216" t="s">
        <v>182</v>
      </c>
      <c r="B30" s="93"/>
      <c r="C30" s="94"/>
      <c r="D30" s="94"/>
      <c r="E30" s="113"/>
      <c r="F30" s="63"/>
      <c r="G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</row>
    <row r="31" spans="1:19" ht="45.75" customHeight="1">
      <c r="A31" s="307"/>
      <c r="B31" s="95"/>
      <c r="C31" s="260" t="s">
        <v>177</v>
      </c>
      <c r="D31" s="260" t="s">
        <v>174</v>
      </c>
      <c r="E31" s="113"/>
      <c r="F31" s="63"/>
      <c r="G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</row>
    <row r="32" spans="1:19">
      <c r="A32" s="96"/>
      <c r="B32" s="93"/>
      <c r="C32" s="97"/>
      <c r="D32" s="97"/>
      <c r="E32" s="113"/>
      <c r="F32" s="63"/>
      <c r="G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</row>
    <row r="33" spans="1:19">
      <c r="A33" s="96" t="s">
        <v>183</v>
      </c>
      <c r="B33" s="93"/>
      <c r="C33" s="97">
        <f>56986+32426</f>
        <v>89412</v>
      </c>
      <c r="D33" s="97">
        <v>12966</v>
      </c>
      <c r="E33" s="113"/>
      <c r="F33" s="63"/>
      <c r="G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</row>
    <row r="34" spans="1:19">
      <c r="A34" s="96"/>
      <c r="B34" s="93"/>
      <c r="C34" s="97"/>
      <c r="D34" s="97"/>
      <c r="E34" s="113"/>
      <c r="F34" s="63"/>
      <c r="G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</row>
    <row r="35" spans="1:19">
      <c r="A35" s="234" t="s">
        <v>54</v>
      </c>
      <c r="B35" s="98"/>
      <c r="C35" s="220">
        <f>+C33</f>
        <v>89412</v>
      </c>
      <c r="D35" s="220">
        <f>+D33</f>
        <v>12966</v>
      </c>
      <c r="E35" s="113"/>
      <c r="F35" s="63"/>
      <c r="G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</row>
    <row r="36" spans="1:19">
      <c r="A36" s="63"/>
      <c r="B36" s="63"/>
      <c r="C36" s="66"/>
      <c r="D36" s="66"/>
      <c r="E36" s="113"/>
      <c r="F36" s="63"/>
      <c r="G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</row>
    <row r="37" spans="1:19">
      <c r="A37" s="63"/>
      <c r="B37" s="63"/>
      <c r="C37" s="66"/>
      <c r="D37" s="66"/>
      <c r="E37" s="113"/>
      <c r="F37" s="63"/>
      <c r="G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</row>
    <row r="38" spans="1:19">
      <c r="A38" s="216" t="s">
        <v>148</v>
      </c>
      <c r="B38" s="202"/>
      <c r="C38" s="202"/>
      <c r="D38" s="202"/>
      <c r="E38" s="239"/>
      <c r="F38" s="202"/>
      <c r="G38" s="202"/>
      <c r="H38" s="105"/>
    </row>
    <row r="39" spans="1:19">
      <c r="A39" s="202"/>
      <c r="B39" s="202"/>
      <c r="C39" s="202"/>
      <c r="D39" s="202"/>
      <c r="E39" s="239"/>
      <c r="F39" s="202"/>
      <c r="G39" s="202"/>
      <c r="H39" s="105"/>
    </row>
    <row r="40" spans="1:19" ht="18" customHeight="1">
      <c r="A40" s="240" t="s">
        <v>143</v>
      </c>
      <c r="B40" s="339" t="s">
        <v>177</v>
      </c>
      <c r="C40" s="340"/>
      <c r="D40" s="340"/>
      <c r="E40" s="341"/>
      <c r="F40" s="339" t="s">
        <v>174</v>
      </c>
      <c r="G40" s="342"/>
      <c r="H40" s="106"/>
    </row>
    <row r="41" spans="1:19" ht="85.5">
      <c r="A41" s="241"/>
      <c r="B41" s="242" t="s">
        <v>144</v>
      </c>
      <c r="C41" s="243" t="s">
        <v>145</v>
      </c>
      <c r="D41" s="243" t="s">
        <v>145</v>
      </c>
      <c r="E41" s="244" t="s">
        <v>54</v>
      </c>
      <c r="F41" s="243" t="s">
        <v>146</v>
      </c>
      <c r="G41" s="245" t="s">
        <v>54</v>
      </c>
    </row>
    <row r="42" spans="1:19">
      <c r="A42" s="96"/>
      <c r="B42" s="216"/>
      <c r="C42" s="97"/>
      <c r="D42" s="97"/>
      <c r="E42" s="110"/>
      <c r="F42" s="97"/>
      <c r="G42" s="97"/>
    </row>
    <row r="43" spans="1:19">
      <c r="A43" s="96" t="s">
        <v>147</v>
      </c>
      <c r="B43" s="216"/>
      <c r="C43" s="97"/>
      <c r="D43" s="97"/>
      <c r="E43" s="110"/>
      <c r="F43" s="97"/>
      <c r="G43" s="97"/>
    </row>
    <row r="44" spans="1:19">
      <c r="A44" s="96" t="s">
        <v>149</v>
      </c>
      <c r="B44" s="216">
        <v>0</v>
      </c>
      <c r="C44" s="97">
        <v>0</v>
      </c>
      <c r="D44" s="97">
        <v>0</v>
      </c>
      <c r="E44" s="110">
        <f t="shared" ref="E44" si="0">+D44</f>
        <v>0</v>
      </c>
      <c r="F44" s="97">
        <v>100000</v>
      </c>
      <c r="G44" s="97">
        <f t="shared" ref="G44" si="1">+F44</f>
        <v>100000</v>
      </c>
    </row>
    <row r="45" spans="1:19">
      <c r="A45" s="96" t="s">
        <v>150</v>
      </c>
      <c r="B45" s="216"/>
      <c r="C45" s="97">
        <v>0</v>
      </c>
      <c r="D45" s="97">
        <v>0</v>
      </c>
      <c r="E45" s="110"/>
      <c r="F45" s="97">
        <v>0</v>
      </c>
      <c r="G45" s="97">
        <v>0</v>
      </c>
    </row>
    <row r="46" spans="1:19">
      <c r="A46" s="96"/>
      <c r="B46" s="216"/>
      <c r="C46" s="97"/>
      <c r="D46" s="97"/>
      <c r="E46" s="110"/>
      <c r="F46" s="97"/>
      <c r="G46" s="97"/>
    </row>
    <row r="47" spans="1:19">
      <c r="A47" s="246" t="s">
        <v>54</v>
      </c>
      <c r="B47" s="95">
        <f>SUM(B44:B46)</f>
        <v>0</v>
      </c>
      <c r="C47" s="220">
        <f>SUM(C44:C46)</f>
        <v>0</v>
      </c>
      <c r="D47" s="220">
        <f>SUM(D44:D46)</f>
        <v>0</v>
      </c>
      <c r="E47" s="247">
        <f>SUM(E44:E46)</f>
        <v>0</v>
      </c>
      <c r="F47" s="220">
        <f>SUM(F44:F45)</f>
        <v>100000</v>
      </c>
      <c r="G47" s="220">
        <f>SUM(G44:G44)</f>
        <v>100000</v>
      </c>
    </row>
    <row r="48" spans="1:19">
      <c r="A48" s="196"/>
      <c r="B48" s="196"/>
      <c r="C48" s="196"/>
      <c r="D48" s="196"/>
      <c r="E48" s="248"/>
      <c r="F48" s="196"/>
      <c r="G48" s="196"/>
      <c r="H48" s="105"/>
    </row>
    <row r="49" spans="1:8">
      <c r="A49" s="249" t="s">
        <v>164</v>
      </c>
      <c r="B49" s="63"/>
      <c r="C49" s="66"/>
      <c r="D49" s="66"/>
      <c r="E49" s="114"/>
      <c r="F49" s="63"/>
      <c r="G49" s="63"/>
    </row>
    <row r="50" spans="1:8">
      <c r="A50" s="64"/>
      <c r="B50" s="65"/>
      <c r="C50" s="67" t="s">
        <v>177</v>
      </c>
      <c r="D50" s="67" t="s">
        <v>174</v>
      </c>
      <c r="E50" s="115" t="s">
        <v>156</v>
      </c>
      <c r="F50" s="63"/>
      <c r="G50" s="63"/>
    </row>
    <row r="51" spans="1:8">
      <c r="A51" s="69"/>
      <c r="B51" s="62"/>
      <c r="C51" s="70"/>
      <c r="D51" s="70"/>
      <c r="E51" s="116"/>
      <c r="F51" s="63"/>
      <c r="G51" s="63"/>
    </row>
    <row r="52" spans="1:8">
      <c r="A52" s="250" t="s">
        <v>73</v>
      </c>
      <c r="B52" s="63"/>
      <c r="C52" s="251">
        <v>1180</v>
      </c>
      <c r="D52" s="251">
        <v>1180</v>
      </c>
      <c r="E52" s="252">
        <v>1124</v>
      </c>
      <c r="F52" s="63"/>
      <c r="G52" s="63"/>
    </row>
    <row r="53" spans="1:8">
      <c r="A53" s="250" t="s">
        <v>76</v>
      </c>
      <c r="B53" s="63"/>
      <c r="C53" s="251">
        <v>852</v>
      </c>
      <c r="D53" s="251">
        <v>1000</v>
      </c>
      <c r="E53" s="252">
        <f>920+307</f>
        <v>1227</v>
      </c>
      <c r="F53" s="63"/>
      <c r="G53" s="63"/>
    </row>
    <row r="54" spans="1:8">
      <c r="A54" s="250" t="s">
        <v>86</v>
      </c>
      <c r="B54" s="63"/>
      <c r="C54" s="251">
        <v>0</v>
      </c>
      <c r="D54" s="251">
        <v>0</v>
      </c>
      <c r="E54" s="252">
        <v>1320</v>
      </c>
      <c r="F54" s="63"/>
      <c r="G54" s="63"/>
    </row>
    <row r="55" spans="1:8">
      <c r="A55" s="253" t="s">
        <v>159</v>
      </c>
      <c r="B55" s="63"/>
      <c r="C55" s="254">
        <v>0</v>
      </c>
      <c r="D55" s="254">
        <v>0</v>
      </c>
      <c r="E55" s="255">
        <v>0</v>
      </c>
      <c r="F55" s="63"/>
      <c r="G55" s="63"/>
    </row>
    <row r="56" spans="1:8">
      <c r="A56" s="256" t="s">
        <v>54</v>
      </c>
      <c r="B56" s="68"/>
      <c r="C56" s="257">
        <f>SUM(C52:C55)</f>
        <v>2032</v>
      </c>
      <c r="D56" s="257">
        <f>SUM(D52:D55)</f>
        <v>2180</v>
      </c>
      <c r="E56" s="258">
        <f>SUM(E52:E55)</f>
        <v>3671</v>
      </c>
      <c r="F56" s="63"/>
      <c r="G56" s="63"/>
    </row>
    <row r="57" spans="1:8">
      <c r="A57" s="63"/>
      <c r="B57" s="63"/>
      <c r="D57" s="63"/>
      <c r="E57" s="104"/>
    </row>
    <row r="58" spans="1:8">
      <c r="A58" s="63"/>
      <c r="B58" s="63"/>
      <c r="D58" s="63"/>
      <c r="E58" s="104"/>
    </row>
    <row r="59" spans="1:8">
      <c r="A59" s="61"/>
      <c r="B59" s="61"/>
      <c r="C59" s="61"/>
      <c r="D59" s="61"/>
      <c r="E59" s="105"/>
      <c r="F59" s="15"/>
      <c r="G59" s="15"/>
      <c r="H59" s="105"/>
    </row>
    <row r="60" spans="1:8">
      <c r="A60" s="61"/>
      <c r="B60" s="61"/>
      <c r="C60" s="61"/>
      <c r="D60" s="61"/>
      <c r="E60" s="105"/>
      <c r="F60" s="15"/>
      <c r="G60" s="15"/>
      <c r="H60" s="105"/>
    </row>
  </sheetData>
  <mergeCells count="3">
    <mergeCell ref="A8:B8"/>
    <mergeCell ref="B40:E40"/>
    <mergeCell ref="F40:G40"/>
  </mergeCells>
  <pageMargins left="0.7" right="0.7" top="0.75" bottom="0.75" header="0.3" footer="0.3"/>
  <pageSetup paperSize="9" scale="76" fitToHeight="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6"/>
  <sheetViews>
    <sheetView workbookViewId="0">
      <selection activeCell="B17" sqref="B17:C17"/>
    </sheetView>
  </sheetViews>
  <sheetFormatPr defaultRowHeight="15"/>
  <cols>
    <col min="1" max="1" width="50" style="8" customWidth="1"/>
    <col min="2" max="2" width="12.42578125" style="8" customWidth="1"/>
    <col min="3" max="3" width="12" style="8" bestFit="1" customWidth="1"/>
    <col min="4" max="4" width="10" style="8" bestFit="1" customWidth="1"/>
    <col min="5" max="16384" width="9.140625" style="8"/>
  </cols>
  <sheetData>
    <row r="1" spans="1:3">
      <c r="A1" s="7" t="str">
        <f>+notes!A1</f>
        <v>Mentor Capitalist Chambers Private Limited</v>
      </c>
    </row>
    <row r="3" spans="1:3" ht="15.75">
      <c r="A3" s="24" t="s">
        <v>89</v>
      </c>
    </row>
    <row r="5" spans="1:3">
      <c r="A5" s="25" t="s">
        <v>67</v>
      </c>
      <c r="B5" s="26" t="s">
        <v>85</v>
      </c>
      <c r="C5" s="27" t="s">
        <v>85</v>
      </c>
    </row>
    <row r="6" spans="1:3">
      <c r="A6" s="28"/>
      <c r="B6" s="29">
        <v>2015</v>
      </c>
      <c r="C6" s="30">
        <v>2014</v>
      </c>
    </row>
    <row r="7" spans="1:3">
      <c r="A7" s="31" t="s">
        <v>80</v>
      </c>
      <c r="B7" s="32"/>
      <c r="C7" s="33"/>
    </row>
    <row r="8" spans="1:3">
      <c r="A8" s="28"/>
      <c r="B8" s="32"/>
      <c r="C8" s="33"/>
    </row>
    <row r="9" spans="1:3">
      <c r="A9" s="28" t="s">
        <v>84</v>
      </c>
      <c r="B9" s="32">
        <v>0</v>
      </c>
      <c r="C9" s="33" t="s">
        <v>35</v>
      </c>
    </row>
    <row r="10" spans="1:3">
      <c r="A10" s="28" t="s">
        <v>82</v>
      </c>
      <c r="B10" s="32">
        <v>0</v>
      </c>
      <c r="C10" s="33" t="s">
        <v>35</v>
      </c>
    </row>
    <row r="11" spans="1:3">
      <c r="A11" s="28" t="s">
        <v>87</v>
      </c>
      <c r="B11" s="58">
        <v>319237</v>
      </c>
      <c r="C11" s="59">
        <v>316628</v>
      </c>
    </row>
    <row r="12" spans="1:3">
      <c r="A12" s="28"/>
      <c r="B12" s="32"/>
      <c r="C12" s="33"/>
    </row>
    <row r="13" spans="1:3" ht="15.75" thickBot="1">
      <c r="A13" s="28"/>
      <c r="B13" s="34">
        <f>SUM(B9:B12)</f>
        <v>319237</v>
      </c>
      <c r="C13" s="35">
        <f>SUM(C9:C12)</f>
        <v>316628</v>
      </c>
    </row>
    <row r="14" spans="1:3">
      <c r="A14" s="28"/>
      <c r="B14" s="36"/>
      <c r="C14" s="37"/>
    </row>
    <row r="15" spans="1:3">
      <c r="A15" s="31" t="s">
        <v>68</v>
      </c>
      <c r="B15" s="36"/>
      <c r="C15" s="37"/>
    </row>
    <row r="16" spans="1:3">
      <c r="A16" s="28"/>
      <c r="B16" s="36"/>
      <c r="C16" s="37"/>
    </row>
    <row r="17" spans="1:3">
      <c r="A17" s="28" t="s">
        <v>88</v>
      </c>
      <c r="B17" s="58">
        <v>3372</v>
      </c>
      <c r="C17" s="59">
        <v>2248</v>
      </c>
    </row>
    <row r="18" spans="1:3" ht="16.5">
      <c r="A18" s="28" t="s">
        <v>72</v>
      </c>
      <c r="B18" s="38"/>
      <c r="C18" s="39"/>
    </row>
    <row r="19" spans="1:3" ht="15.75" thickBot="1">
      <c r="A19" s="28"/>
      <c r="B19" s="34">
        <f>SUM(B17:B18)</f>
        <v>3372</v>
      </c>
      <c r="C19" s="35">
        <f>SUM(C17:C18)</f>
        <v>2248</v>
      </c>
    </row>
    <row r="20" spans="1:3">
      <c r="A20" s="40"/>
      <c r="B20" s="41"/>
      <c r="C20" s="42"/>
    </row>
    <row r="21" spans="1:3">
      <c r="A21" s="13" t="s">
        <v>81</v>
      </c>
      <c r="B21" s="10"/>
      <c r="C21" s="10"/>
    </row>
    <row r="22" spans="1:3">
      <c r="A22" s="9"/>
      <c r="B22" s="10"/>
      <c r="C22" s="10"/>
    </row>
    <row r="23" spans="1:3">
      <c r="A23" s="11" t="s">
        <v>35</v>
      </c>
      <c r="B23" s="12" t="s">
        <v>35</v>
      </c>
      <c r="C23" s="12" t="s">
        <v>35</v>
      </c>
    </row>
    <row r="25" spans="1:3" ht="15.75" thickBot="1">
      <c r="B25" s="14" t="s">
        <v>35</v>
      </c>
      <c r="C25" s="14" t="s">
        <v>35</v>
      </c>
    </row>
    <row r="26" spans="1:3">
      <c r="A26" s="9"/>
      <c r="B26" s="10"/>
    </row>
  </sheetData>
  <pageMargins left="0.7" right="0.7" top="0.75" bottom="0.75" header="0.3" footer="0.3"/>
  <pageSetup paperSize="9" scale="11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topLeftCell="A10" workbookViewId="0">
      <selection activeCell="B6" sqref="B6"/>
    </sheetView>
  </sheetViews>
  <sheetFormatPr defaultRowHeight="12.75"/>
  <cols>
    <col min="1" max="1" width="49.28515625" style="20" customWidth="1"/>
    <col min="2" max="2" width="20.7109375" style="20" customWidth="1"/>
    <col min="3" max="3" width="21.42578125" style="19" customWidth="1"/>
    <col min="4" max="4" width="6.140625" style="20" customWidth="1"/>
    <col min="5" max="5" width="10" style="20" bestFit="1" customWidth="1"/>
    <col min="6" max="16384" width="9.140625" style="20"/>
  </cols>
  <sheetData>
    <row r="1" spans="1:4" ht="18.75">
      <c r="A1" s="265" t="str">
        <f>+grouping!A1</f>
        <v>Mentor Capitalist Chambers Private Limited</v>
      </c>
      <c r="B1" s="265"/>
      <c r="C1" s="266"/>
    </row>
    <row r="3" spans="1:4" ht="14.25">
      <c r="A3" s="267" t="s">
        <v>106</v>
      </c>
      <c r="B3" s="267"/>
      <c r="C3" s="268"/>
      <c r="D3" s="100"/>
    </row>
    <row r="4" spans="1:4" ht="15">
      <c r="A4" s="269"/>
      <c r="B4" s="269"/>
      <c r="C4" s="268"/>
      <c r="D4" s="100"/>
    </row>
    <row r="5" spans="1:4" ht="23.25" customHeight="1">
      <c r="A5" s="270"/>
      <c r="B5" s="270" t="s">
        <v>181</v>
      </c>
      <c r="C5" s="86" t="s">
        <v>174</v>
      </c>
      <c r="D5" s="100"/>
    </row>
    <row r="6" spans="1:4" ht="15">
      <c r="A6" s="271"/>
      <c r="B6" s="283"/>
      <c r="C6" s="289"/>
      <c r="D6" s="100"/>
    </row>
    <row r="7" spans="1:4" ht="14.25">
      <c r="A7" s="273" t="s">
        <v>107</v>
      </c>
      <c r="B7" s="284"/>
      <c r="C7" s="272"/>
      <c r="D7" s="100"/>
    </row>
    <row r="8" spans="1:4" ht="15">
      <c r="A8" s="271"/>
      <c r="B8" s="285"/>
      <c r="C8" s="272"/>
      <c r="D8" s="100"/>
    </row>
    <row r="9" spans="1:4" ht="15">
      <c r="A9" s="271" t="s">
        <v>108</v>
      </c>
      <c r="B9" s="286">
        <f>+'Profit and Loss - Normal'!D25</f>
        <v>-2032</v>
      </c>
      <c r="C9" s="274">
        <f>'Profit and Loss - Normal'!E38</f>
        <v>-2180</v>
      </c>
      <c r="D9" s="100"/>
    </row>
    <row r="10" spans="1:4" ht="15">
      <c r="A10" s="275" t="s">
        <v>109</v>
      </c>
      <c r="B10" s="287"/>
      <c r="C10" s="276"/>
      <c r="D10" s="100"/>
    </row>
    <row r="11" spans="1:4" ht="15">
      <c r="A11" s="271" t="s">
        <v>110</v>
      </c>
      <c r="B11" s="285"/>
      <c r="C11" s="277">
        <v>0</v>
      </c>
      <c r="D11" s="100"/>
    </row>
    <row r="12" spans="1:4" ht="15">
      <c r="A12" s="275"/>
      <c r="B12" s="287"/>
      <c r="C12" s="278"/>
      <c r="D12" s="100"/>
    </row>
    <row r="13" spans="1:4" ht="15">
      <c r="A13" s="275" t="s">
        <v>111</v>
      </c>
      <c r="B13" s="287"/>
      <c r="C13" s="278"/>
      <c r="D13" s="100"/>
    </row>
    <row r="14" spans="1:4" ht="15">
      <c r="A14" s="271" t="s">
        <v>112</v>
      </c>
      <c r="B14" s="285"/>
      <c r="C14" s="277"/>
      <c r="D14" s="100"/>
    </row>
    <row r="15" spans="1:4" ht="15">
      <c r="A15" s="271" t="s">
        <v>113</v>
      </c>
      <c r="B15" s="285"/>
      <c r="C15" s="277"/>
      <c r="D15" s="100"/>
    </row>
    <row r="16" spans="1:4" ht="15">
      <c r="A16" s="271" t="s">
        <v>114</v>
      </c>
      <c r="B16" s="285"/>
      <c r="C16" s="290"/>
      <c r="D16" s="100"/>
    </row>
    <row r="17" spans="1:4" ht="15">
      <c r="A17" s="271" t="s">
        <v>115</v>
      </c>
      <c r="B17" s="285"/>
      <c r="C17" s="277"/>
      <c r="D17" s="100"/>
    </row>
    <row r="18" spans="1:4" ht="15">
      <c r="A18" s="271" t="s">
        <v>116</v>
      </c>
      <c r="B18" s="285"/>
      <c r="C18" s="277"/>
      <c r="D18" s="100"/>
    </row>
    <row r="19" spans="1:4" ht="15">
      <c r="A19" s="271" t="s">
        <v>160</v>
      </c>
      <c r="B19" s="285">
        <v>1181</v>
      </c>
      <c r="C19" s="277">
        <v>3644</v>
      </c>
      <c r="D19" s="100"/>
    </row>
    <row r="20" spans="1:4" ht="15">
      <c r="A20" s="275" t="s">
        <v>117</v>
      </c>
      <c r="B20" s="287"/>
      <c r="C20" s="278"/>
      <c r="D20" s="100"/>
    </row>
    <row r="21" spans="1:4" ht="15">
      <c r="A21" s="271" t="s">
        <v>118</v>
      </c>
      <c r="B21" s="285"/>
      <c r="C21" s="277"/>
      <c r="D21" s="100"/>
    </row>
    <row r="22" spans="1:4" ht="15">
      <c r="A22" s="271"/>
      <c r="B22" s="285"/>
      <c r="C22" s="277"/>
      <c r="D22" s="100"/>
    </row>
    <row r="23" spans="1:4" ht="15">
      <c r="A23" s="275" t="s">
        <v>119</v>
      </c>
      <c r="B23" s="287"/>
      <c r="C23" s="277"/>
      <c r="D23" s="100"/>
    </row>
    <row r="24" spans="1:4" ht="15">
      <c r="A24" s="271" t="s">
        <v>120</v>
      </c>
      <c r="B24" s="285"/>
      <c r="C24" s="279"/>
      <c r="D24" s="100"/>
    </row>
    <row r="25" spans="1:4" ht="15">
      <c r="A25" s="271"/>
      <c r="B25" s="285"/>
      <c r="C25" s="277"/>
      <c r="D25" s="100"/>
    </row>
    <row r="26" spans="1:4" ht="15">
      <c r="A26" s="275" t="s">
        <v>121</v>
      </c>
      <c r="B26" s="280">
        <f>SUM(B8:B25)</f>
        <v>-851</v>
      </c>
      <c r="C26" s="280">
        <f>SUM(C8:C25)</f>
        <v>1464</v>
      </c>
      <c r="D26" s="100"/>
    </row>
    <row r="27" spans="1:4" ht="15">
      <c r="A27" s="271"/>
      <c r="B27" s="285"/>
      <c r="C27" s="278"/>
      <c r="D27" s="100"/>
    </row>
    <row r="28" spans="1:4" ht="15">
      <c r="A28" s="273" t="s">
        <v>122</v>
      </c>
      <c r="B28" s="284"/>
      <c r="C28" s="278"/>
      <c r="D28" s="100"/>
    </row>
    <row r="29" spans="1:4" ht="15">
      <c r="A29" s="271"/>
      <c r="B29" s="285"/>
      <c r="C29" s="278"/>
      <c r="D29" s="100"/>
    </row>
    <row r="30" spans="1:4" ht="15">
      <c r="A30" s="271" t="s">
        <v>123</v>
      </c>
      <c r="B30" s="285"/>
      <c r="C30" s="279"/>
      <c r="D30" s="100"/>
    </row>
    <row r="31" spans="1:4" ht="15">
      <c r="A31" s="271" t="s">
        <v>124</v>
      </c>
      <c r="B31" s="285"/>
      <c r="C31" s="279"/>
      <c r="D31" s="100"/>
    </row>
    <row r="32" spans="1:4" ht="15">
      <c r="A32" s="271" t="s">
        <v>125</v>
      </c>
      <c r="B32" s="285"/>
      <c r="C32" s="277"/>
      <c r="D32" s="100"/>
    </row>
    <row r="33" spans="1:6" ht="15">
      <c r="A33" s="271" t="s">
        <v>152</v>
      </c>
      <c r="B33" s="285"/>
      <c r="C33" s="279"/>
      <c r="D33" s="100"/>
    </row>
    <row r="34" spans="1:6" ht="15">
      <c r="A34" s="271"/>
      <c r="B34" s="285"/>
      <c r="C34" s="279"/>
      <c r="D34" s="100"/>
    </row>
    <row r="35" spans="1:6" ht="15">
      <c r="A35" s="275" t="s">
        <v>126</v>
      </c>
      <c r="B35" s="287"/>
      <c r="C35" s="279"/>
      <c r="D35" s="101"/>
    </row>
    <row r="36" spans="1:6" ht="15">
      <c r="A36" s="271"/>
      <c r="B36" s="285"/>
      <c r="C36" s="279"/>
      <c r="D36" s="100"/>
    </row>
    <row r="37" spans="1:6" ht="15">
      <c r="A37" s="273" t="s">
        <v>127</v>
      </c>
      <c r="B37" s="284"/>
      <c r="C37" s="274"/>
      <c r="D37" s="100"/>
    </row>
    <row r="38" spans="1:6" ht="15">
      <c r="A38" s="271" t="s">
        <v>151</v>
      </c>
      <c r="B38" s="285">
        <v>999</v>
      </c>
      <c r="C38" s="274">
        <v>1608</v>
      </c>
      <c r="D38" s="100"/>
    </row>
    <row r="39" spans="1:6" ht="15">
      <c r="A39" s="271" t="s">
        <v>137</v>
      </c>
      <c r="B39" s="285"/>
      <c r="C39" s="277"/>
      <c r="D39" s="100"/>
    </row>
    <row r="40" spans="1:6" ht="15">
      <c r="A40" s="271" t="s">
        <v>128</v>
      </c>
      <c r="B40" s="285"/>
      <c r="C40" s="277"/>
      <c r="D40" s="100"/>
    </row>
    <row r="41" spans="1:6" ht="15">
      <c r="A41" s="271" t="s">
        <v>129</v>
      </c>
      <c r="B41" s="285"/>
      <c r="C41" s="277"/>
      <c r="D41" s="100"/>
    </row>
    <row r="42" spans="1:6" ht="15">
      <c r="A42" s="271"/>
      <c r="B42" s="285"/>
      <c r="C42" s="280"/>
      <c r="D42" s="100"/>
    </row>
    <row r="43" spans="1:6" ht="15">
      <c r="A43" s="275" t="s">
        <v>130</v>
      </c>
      <c r="B43" s="280">
        <f>B38</f>
        <v>999</v>
      </c>
      <c r="C43" s="280">
        <f>C38</f>
        <v>1608</v>
      </c>
      <c r="D43" s="100"/>
    </row>
    <row r="44" spans="1:6" ht="15">
      <c r="A44" s="271"/>
      <c r="B44" s="285"/>
      <c r="C44" s="280"/>
      <c r="D44" s="100"/>
    </row>
    <row r="45" spans="1:6" ht="15">
      <c r="A45" s="275" t="s">
        <v>131</v>
      </c>
      <c r="B45" s="280">
        <f>B43+B32+B26</f>
        <v>148</v>
      </c>
      <c r="C45" s="280">
        <f>C43+C32+C26</f>
        <v>3072</v>
      </c>
      <c r="D45" s="102"/>
      <c r="E45" s="100"/>
      <c r="F45" s="100"/>
    </row>
    <row r="46" spans="1:6" ht="15">
      <c r="A46" s="271"/>
      <c r="B46" s="285"/>
      <c r="C46" s="280"/>
      <c r="D46" s="100"/>
    </row>
    <row r="47" spans="1:6" ht="15">
      <c r="A47" s="271" t="s">
        <v>132</v>
      </c>
      <c r="B47" s="285">
        <v>0</v>
      </c>
      <c r="C47" s="280">
        <v>0</v>
      </c>
      <c r="D47" s="100"/>
    </row>
    <row r="48" spans="1:6" ht="15">
      <c r="A48" s="271" t="s">
        <v>133</v>
      </c>
      <c r="B48" s="285">
        <v>0</v>
      </c>
      <c r="C48" s="291">
        <v>0</v>
      </c>
      <c r="D48" s="100"/>
    </row>
    <row r="49" spans="1:7" ht="15">
      <c r="A49" s="271" t="s">
        <v>134</v>
      </c>
      <c r="B49" s="285">
        <v>0</v>
      </c>
      <c r="C49" s="280">
        <f>C48-C47</f>
        <v>0</v>
      </c>
      <c r="D49" s="99"/>
      <c r="E49" s="19"/>
    </row>
    <row r="50" spans="1:7" ht="15">
      <c r="A50" s="281"/>
      <c r="B50" s="288"/>
      <c r="C50" s="282"/>
      <c r="D50" s="100"/>
      <c r="E50" s="21"/>
    </row>
    <row r="51" spans="1:7" ht="15">
      <c r="A51" s="297" t="s">
        <v>135</v>
      </c>
      <c r="B51" s="298"/>
      <c r="C51" s="299"/>
      <c r="D51" s="100"/>
    </row>
    <row r="52" spans="1:7" ht="15">
      <c r="A52" s="271" t="s">
        <v>136</v>
      </c>
      <c r="B52" s="269"/>
      <c r="C52" s="300"/>
      <c r="D52" s="100"/>
    </row>
    <row r="53" spans="1:7" ht="15">
      <c r="A53" s="271"/>
      <c r="B53" s="269"/>
      <c r="C53" s="300"/>
      <c r="D53" s="100"/>
    </row>
    <row r="54" spans="1:7" ht="15">
      <c r="A54" s="189" t="s">
        <v>33</v>
      </c>
      <c r="B54" s="156"/>
      <c r="C54" s="178"/>
      <c r="D54" s="49"/>
      <c r="E54" s="23"/>
      <c r="F54" s="3"/>
      <c r="G54" s="2"/>
    </row>
    <row r="55" spans="1:7" ht="15">
      <c r="A55" s="190" t="s">
        <v>78</v>
      </c>
      <c r="B55" s="50"/>
      <c r="C55" s="178"/>
      <c r="D55" s="49"/>
    </row>
    <row r="56" spans="1:7" ht="14.25">
      <c r="A56" s="190" t="s">
        <v>34</v>
      </c>
      <c r="B56" s="50" t="s">
        <v>140</v>
      </c>
      <c r="C56" s="176"/>
    </row>
    <row r="57" spans="1:7" ht="15">
      <c r="A57" s="177" t="s">
        <v>105</v>
      </c>
      <c r="B57" s="158"/>
      <c r="C57" s="131"/>
    </row>
    <row r="58" spans="1:7" ht="15">
      <c r="A58" s="190"/>
      <c r="B58" s="144"/>
      <c r="C58" s="131"/>
    </row>
    <row r="59" spans="1:7" ht="14.25">
      <c r="A59" s="301"/>
      <c r="B59" s="144"/>
      <c r="C59" s="134"/>
    </row>
    <row r="60" spans="1:7" ht="14.25">
      <c r="A60" s="190" t="s">
        <v>153</v>
      </c>
      <c r="B60" s="144" t="s">
        <v>157</v>
      </c>
      <c r="C60" s="134" t="s">
        <v>165</v>
      </c>
    </row>
    <row r="61" spans="1:7" ht="14.25">
      <c r="A61" s="302" t="s">
        <v>79</v>
      </c>
      <c r="B61" s="144" t="s">
        <v>138</v>
      </c>
      <c r="C61" s="134" t="s">
        <v>163</v>
      </c>
      <c r="D61" s="1"/>
    </row>
    <row r="62" spans="1:7" ht="15">
      <c r="A62" s="190" t="s">
        <v>77</v>
      </c>
      <c r="B62" s="156"/>
      <c r="C62" s="131"/>
      <c r="D62" s="44"/>
      <c r="F62" s="6"/>
      <c r="G62" s="1"/>
    </row>
    <row r="63" spans="1:7" ht="14.25">
      <c r="A63" s="190" t="s">
        <v>71</v>
      </c>
      <c r="B63" s="50"/>
      <c r="C63" s="303"/>
      <c r="F63" s="43"/>
      <c r="G63" s="1"/>
    </row>
    <row r="64" spans="1:7" ht="15">
      <c r="A64" s="190" t="s">
        <v>176</v>
      </c>
      <c r="B64" s="50"/>
      <c r="C64" s="178"/>
      <c r="D64" s="48"/>
      <c r="E64" s="44"/>
      <c r="F64" s="43"/>
      <c r="G64" s="1"/>
    </row>
    <row r="65" spans="1:7" ht="15">
      <c r="A65" s="304"/>
      <c r="B65" s="305"/>
      <c r="C65" s="306"/>
      <c r="D65" s="1"/>
      <c r="E65" s="1"/>
      <c r="F65" s="6"/>
      <c r="G65" s="1"/>
    </row>
    <row r="66" spans="1:7">
      <c r="A66" s="1"/>
      <c r="B66" s="55"/>
      <c r="C66" s="1"/>
      <c r="D66" s="1"/>
      <c r="E66" s="1"/>
      <c r="F66" s="6"/>
      <c r="G66" s="1"/>
    </row>
    <row r="68" spans="1:7">
      <c r="C68" s="22"/>
    </row>
    <row r="69" spans="1:7">
      <c r="C69" s="22"/>
    </row>
  </sheetData>
  <pageMargins left="0.7" right="0.7" top="0.43" bottom="0.75" header="0.3" footer="0.3"/>
  <pageSetup scale="75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Balance Sheet</vt:lpstr>
      <vt:lpstr>Profit and Loss - Normal</vt:lpstr>
      <vt:lpstr>note 2</vt:lpstr>
      <vt:lpstr>notes</vt:lpstr>
      <vt:lpstr>grouping</vt:lpstr>
      <vt:lpstr>cash flow</vt:lpstr>
      <vt:lpstr>'Balance Sheet'!Print_Area</vt:lpstr>
      <vt:lpstr>grouping!Print_Titles</vt:lpstr>
      <vt:lpstr>notes!Print_Titles</vt:lpstr>
    </vt:vector>
  </TitlesOfParts>
  <Company>Deloitte Touche Tohmatsu India Private Limited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Deloitte Touche Tohmatsu India Private Limited</dc:creator>
  <cp:lastModifiedBy>Administrator</cp:lastModifiedBy>
  <cp:lastPrinted>2018-12-12T07:20:56Z</cp:lastPrinted>
  <dcterms:created xsi:type="dcterms:W3CDTF">2012-03-12T08:36:04Z</dcterms:created>
  <dcterms:modified xsi:type="dcterms:W3CDTF">2019-08-14T06:43:55Z</dcterms:modified>
</cp:coreProperties>
</file>